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- Železniční svršek..." sheetId="2" r:id="rId2"/>
    <sheet name="SO 02 - Železniční přejezd" sheetId="3" r:id="rId3"/>
    <sheet name="VON - Vedlejší a ostatní ...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'SO 01 - Železniční svršek...'!$C$78:$K$230</definedName>
    <definedName name="_xlnm.Print_Area" localSheetId="1">'SO 01 - Železniční svršek...'!$C$4:$J$39,'SO 01 - Železniční svršek...'!$C$45:$J$60,'SO 01 - Železniční svršek...'!$C$66:$K$230</definedName>
    <definedName name="_xlnm.Print_Titles" localSheetId="1">'SO 01 - Železniční svršek...'!$78:$78</definedName>
    <definedName name="_xlnm._FilterDatabase" localSheetId="2" hidden="1">'SO 02 - Železniční přejezd'!$C$78:$K$128</definedName>
    <definedName name="_xlnm.Print_Area" localSheetId="2">'SO 02 - Železniční přejezd'!$C$4:$J$39,'SO 02 - Železniční přejezd'!$C$45:$J$60,'SO 02 - Železniční přejezd'!$C$66:$K$128</definedName>
    <definedName name="_xlnm.Print_Titles" localSheetId="2">'SO 02 - Železniční přejezd'!$78:$78</definedName>
    <definedName name="_xlnm._FilterDatabase" localSheetId="3" hidden="1">'VON - Vedlejší a ostatní ...'!$C$79:$K$96</definedName>
    <definedName name="_xlnm.Print_Area" localSheetId="3">'VON - Vedlejší a ostatní ...'!$C$4:$J$39,'VON - Vedlejší a ostatní ...'!$C$45:$J$61,'VON - Vedlejší a ostatní ...'!$C$67:$K$96</definedName>
    <definedName name="_xlnm.Print_Titles" localSheetId="3">'VON - Vedlejší a ostatní ...'!$79:$79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F74"/>
  <c r="E72"/>
  <c r="F52"/>
  <c r="E50"/>
  <c r="J39"/>
  <c r="J24"/>
  <c r="E24"/>
  <c r="J77"/>
  <c r="J55"/>
  <c r="J23"/>
  <c r="J21"/>
  <c r="E21"/>
  <c r="J76"/>
  <c r="J54"/>
  <c r="J20"/>
  <c r="J18"/>
  <c r="E18"/>
  <c r="F77"/>
  <c r="F55"/>
  <c r="J17"/>
  <c r="J15"/>
  <c r="E15"/>
  <c r="F76"/>
  <c r="F54"/>
  <c r="J14"/>
  <c r="J12"/>
  <c r="J74"/>
  <c r="J52"/>
  <c r="E7"/>
  <c r="E70"/>
  <c r="E48"/>
  <c i="3" r="J37"/>
  <c r="J36"/>
  <c i="1" r="AY56"/>
  <c i="3" r="J35"/>
  <c i="1" r="AX56"/>
  <c i="3"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6"/>
  <c i="3" r="BH80"/>
  <c r="F36"/>
  <c i="1" r="BC56"/>
  <c i="3" r="BG80"/>
  <c r="F35"/>
  <c i="1" r="BB56"/>
  <c i="3" r="BF80"/>
  <c r="J34"/>
  <c i="1" r="AW56"/>
  <c i="3" r="F34"/>
  <c i="1" r="BA56"/>
  <c i="3" r="T80"/>
  <c r="T79"/>
  <c r="R80"/>
  <c r="R79"/>
  <c r="P80"/>
  <c r="P79"/>
  <c i="1" r="AU56"/>
  <c i="3" r="BK80"/>
  <c r="BK79"/>
  <c r="J79"/>
  <c r="J59"/>
  <c r="J30"/>
  <c i="1" r="AG56"/>
  <c i="3" r="J80"/>
  <c r="BE80"/>
  <c r="J33"/>
  <c i="1" r="AV56"/>
  <c i="3" r="F33"/>
  <c i="1" r="AZ56"/>
  <c i="3" r="F73"/>
  <c r="E71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5"/>
  <c r="E15"/>
  <c r="F75"/>
  <c r="F54"/>
  <c r="J14"/>
  <c r="J12"/>
  <c r="J73"/>
  <c r="J52"/>
  <c r="E7"/>
  <c r="E69"/>
  <c r="E48"/>
  <c i="2" r="J37"/>
  <c r="J36"/>
  <c i="1" r="AY55"/>
  <c i="2" r="J35"/>
  <c i="1" r="AX55"/>
  <c i="2"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5"/>
  <c i="2" r="BH80"/>
  <c r="F36"/>
  <c i="1" r="BC55"/>
  <c i="2" r="BG80"/>
  <c r="F35"/>
  <c i="1" r="BB55"/>
  <c i="2" r="BF80"/>
  <c r="J34"/>
  <c i="1" r="AW55"/>
  <c i="2" r="F34"/>
  <c i="1" r="BA55"/>
  <c i="2" r="T80"/>
  <c r="T79"/>
  <c r="R80"/>
  <c r="R79"/>
  <c r="P80"/>
  <c r="P79"/>
  <c i="1" r="AU55"/>
  <c i="2" r="BK80"/>
  <c r="BK79"/>
  <c r="J79"/>
  <c r="J59"/>
  <c r="J30"/>
  <c i="1" r="AG55"/>
  <c i="2" r="J80"/>
  <c r="BE80"/>
  <c r="J33"/>
  <c i="1" r="AV55"/>
  <c i="2" r="F33"/>
  <c i="1" r="AZ55"/>
  <c i="2" r="F73"/>
  <c r="E71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5"/>
  <c r="E15"/>
  <c r="F75"/>
  <c r="F54"/>
  <c r="J14"/>
  <c r="J12"/>
  <c r="J73"/>
  <c r="J52"/>
  <c r="E7"/>
  <c r="E6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<sst xmlns="http://schemas.openxmlformats.org/spreadsheetml/2006/main">
  <si>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</si>
  <si>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</si>
  <si>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</si>
  <si>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</si>
  <si>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</si>
  <si>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{f7b75ad4-dd62-44f1-868e-a5b493e56032}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</si>
  <si>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</si>
  <si>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</si>
  <si>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</si>
  <si>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</si>
  <si>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</si>
  <si>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</si>
  <si>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</si>
  <si>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</si>
  <si>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64019070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</si>
  <si>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</si>
  <si>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</si>
  <si>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traťového úseku Pilníkov - Trutnov hl. n.</t>
  </si>
  <si>
    <t>KSO:</t>
  </si>
  <si>
    <t/>
  </si>
  <si>
    <t>CC-CZ:</t>
  </si>
  <si>
    <t>Místo:</t>
  </si>
  <si>
    <t xml:space="preserve"> </t>
  </si>
  <si>
    <t>Datum:</t>
  </si>
  <si>
    <t>26. 4. 2019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</si>
  <si>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</si>
  <si>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</si>
  <si>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</si>
  <si>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</si>
  <si>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</si>
  <si>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</si>
  <si>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</si>
  <si>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</si>
  <si>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</si>
  <si>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</si>
  <si>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</si>
  <si>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</si>
  <si>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</si>
  <si>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</si>
  <si>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</si>
  <si>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</si>
  <si>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</si>
  <si>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</si>
  <si>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</si>
  <si>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</si>
  <si>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</si>
  <si>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</si>
  <si>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</si>
  <si>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</si>
  <si>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</si>
  <si>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</si>
  <si>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</si>
  <si>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</si>
  <si>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</si>
  <si>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</si>
  <si>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</si>
  <si>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</si>
  <si>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</si>
  <si>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</si>
  <si>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</si>
  <si>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</si>
  <si>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</si>
  <si>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</si>
  <si>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</si>
  <si>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</si>
  <si>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</si>
  <si>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</si>
  <si>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</si>
  <si>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</si>
  <si>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</si>
  <si>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</si>
  <si>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</si>
  <si>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</si>
  <si>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</si>
  <si>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</si>
  <si>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a spodek</t>
  </si>
  <si>
    <t>STA</t>
  </si>
  <si>
    <t>1</t>
  </si>
  <si>
    <t>{c03513bf-d43d-407f-ad48-92152314ed0b}</t>
  </si>
  <si>
    <t>2</t>
  </si>
  <si>
    <t>SO 02</t>
  </si>
  <si>
    <t>Železniční přejezd</t>
  </si>
  <si>
    <t>{ee0eaeb4-7982-4bac-b1bc-c79f25970478}</t>
  </si>
  <si>
    <t>VON</t>
  </si>
  <si>
    <t>Vedlejší a ostatní náklady</t>
  </si>
  <si>
    <t>{9d971be0-f4cf-43b2-83d3-d7042ba2d2eb}</t>
  </si>
  <si>
    <t>KRYCÍ LIST SOUPISU PRACÍ</t>
  </si>
  <si>
    <t>Objekt:</t>
  </si>
  <si>
    <t>SO 01 - Železniční svršek a spodek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</si>
  <si>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</si>
  <si>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</si>
  <si>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</si>
  <si>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</si>
  <si>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</si>
  <si>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</si>
  <si>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</si>
  <si>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</si>
  <si>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</si>
  <si>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</si>
  <si>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</si>
  <si>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</si>
  <si>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</si>
  <si>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</si>
  <si>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</si>
  <si>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</si>
  <si>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</si>
  <si>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</si>
  <si>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5905035120</t>
  </si>
  <si>
    <t xml:space="preserve">Výměna KL malou těžící mechanizací  lože zapuštěné</t>
  </si>
  <si>
    <t>m3</t>
  </si>
  <si>
    <t>ÚOŽI 2019</t>
  </si>
  <si>
    <t>4</t>
  </si>
  <si>
    <t>ROZPOCET</t>
  </si>
  <si>
    <t>PP</t>
  </si>
  <si>
    <t>Výměna KL malou těžící mechanizací lože zapuštěné</t>
  </si>
  <si>
    <t>5905085050</t>
  </si>
  <si>
    <t>Souvislé čištění kolejového lože pražce betonové rozdělení "d"</t>
  </si>
  <si>
    <t>km</t>
  </si>
  <si>
    <t>OÚŽI</t>
  </si>
  <si>
    <t>3</t>
  </si>
  <si>
    <t>5905105030</t>
  </si>
  <si>
    <t>Doplnění KL kamenivem strojně v koleji</t>
  </si>
  <si>
    <t>6</t>
  </si>
  <si>
    <t>M</t>
  </si>
  <si>
    <t>5955101000</t>
  </si>
  <si>
    <t>Kamenivo drcené štěrk frakce 31,5/63 třídy BI</t>
  </si>
  <si>
    <t>t</t>
  </si>
  <si>
    <t>8</t>
  </si>
  <si>
    <t>5</t>
  </si>
  <si>
    <t>5906020120</t>
  </si>
  <si>
    <t>Souvislá výměna pražců v KL otevřeném i zapuštěném pražce betonové příčné vystrojené</t>
  </si>
  <si>
    <t>kus</t>
  </si>
  <si>
    <t>10</t>
  </si>
  <si>
    <t>5907020040</t>
  </si>
  <si>
    <t>Souvislá výměna kolejnic stávající upevnění tv. S49 rozdělení "d"</t>
  </si>
  <si>
    <t>m</t>
  </si>
  <si>
    <t>12</t>
  </si>
  <si>
    <t>7</t>
  </si>
  <si>
    <t>5956140030</t>
  </si>
  <si>
    <t xml:space="preserve">pražec betonový B 91 S/2 vystrojený  - dodávka SŽDC</t>
  </si>
  <si>
    <t>14</t>
  </si>
  <si>
    <t>R5956140031</t>
  </si>
  <si>
    <t xml:space="preserve">pražec betonový B 91 S/2 vystrojený antikorozní úprava  - dodávka SŽDC</t>
  </si>
  <si>
    <t>R-položka</t>
  </si>
  <si>
    <t>16</t>
  </si>
  <si>
    <t>9</t>
  </si>
  <si>
    <t>R5956140032</t>
  </si>
  <si>
    <t>pražec betonový B 91 S/2 Zk vystrojený</t>
  </si>
  <si>
    <t>18</t>
  </si>
  <si>
    <t>5957101050</t>
  </si>
  <si>
    <t xml:space="preserve">Kolejnice tv. 49 E1 třídy R260 délky 25m  - dodávka SŽDC</t>
  </si>
  <si>
    <t>20</t>
  </si>
  <si>
    <t>11</t>
  </si>
  <si>
    <t>5957201010</t>
  </si>
  <si>
    <t xml:space="preserve">Kolejnice užité tvaru S49  - dodávka SŽDC</t>
  </si>
  <si>
    <t>22</t>
  </si>
  <si>
    <t>13</t>
  </si>
  <si>
    <t>5909030020</t>
  </si>
  <si>
    <t>Následná úprava GPK koleje pražce betonové</t>
  </si>
  <si>
    <t>26</t>
  </si>
  <si>
    <t>5909050010</t>
  </si>
  <si>
    <t>Stabilizace kolejového lože nově zřízeného</t>
  </si>
  <si>
    <t>28</t>
  </si>
  <si>
    <t>5910020030</t>
  </si>
  <si>
    <t>Svařování kolejnic termitem svar sériový tv. S49</t>
  </si>
  <si>
    <t>svar</t>
  </si>
  <si>
    <t>30</t>
  </si>
  <si>
    <t>5910035030</t>
  </si>
  <si>
    <t>Dosažení dovolené upínací teploty v BK prodloužením kolejnicového pásu v koleji tv. S49</t>
  </si>
  <si>
    <t>32</t>
  </si>
  <si>
    <t>17</t>
  </si>
  <si>
    <t>5910040320</t>
  </si>
  <si>
    <t>Umožnění volné dilatace kolejnice - demontáž upevňovadel s osazením kluzných podložek rozdělení pražců "d"</t>
  </si>
  <si>
    <t>34</t>
  </si>
  <si>
    <t>5910040420</t>
  </si>
  <si>
    <t>Umožnění volné dilatace kolejnice - montáž upevňovadel s odstraněním kluzných podložek rozdělení pražců "d"</t>
  </si>
  <si>
    <t>36</t>
  </si>
  <si>
    <t>19</t>
  </si>
  <si>
    <t>5912050010</t>
  </si>
  <si>
    <t>Výměna kilometrovníku</t>
  </si>
  <si>
    <t>38</t>
  </si>
  <si>
    <t>5912020050</t>
  </si>
  <si>
    <t>Demontáž sklonovníku</t>
  </si>
  <si>
    <t>40</t>
  </si>
  <si>
    <t>5912050120</t>
  </si>
  <si>
    <t>Demontáž hektometrovníku</t>
  </si>
  <si>
    <t>42</t>
  </si>
  <si>
    <t>5912050220</t>
  </si>
  <si>
    <t>Montáž hektometrovníku</t>
  </si>
  <si>
    <t>44</t>
  </si>
  <si>
    <t>23</t>
  </si>
  <si>
    <t>5912045050</t>
  </si>
  <si>
    <t>Montáž sklonovníku včetně sloupku a patky</t>
  </si>
  <si>
    <t>46</t>
  </si>
  <si>
    <t>24</t>
  </si>
  <si>
    <t>5912045090</t>
  </si>
  <si>
    <t>Montáž staničníku včetně sloupku a patky</t>
  </si>
  <si>
    <t>48</t>
  </si>
  <si>
    <t>25</t>
  </si>
  <si>
    <t>5912065210</t>
  </si>
  <si>
    <t>Montáž zajišťovací značky konzolové včetně sloupku a základu</t>
  </si>
  <si>
    <t>50</t>
  </si>
  <si>
    <t>62</t>
  </si>
  <si>
    <t>5914005010</t>
  </si>
  <si>
    <t>Rozšíření stezky zemního tělesa přisypávkou zemního tělesa</t>
  </si>
  <si>
    <t>m2</t>
  </si>
  <si>
    <t>Sborník UOŽI 01 2019</t>
  </si>
  <si>
    <t>2010564978</t>
  </si>
  <si>
    <t>R5913410020</t>
  </si>
  <si>
    <t>Oprava nátěru hektometrovníku</t>
  </si>
  <si>
    <t>52</t>
  </si>
  <si>
    <t>27</t>
  </si>
  <si>
    <t>5962101100</t>
  </si>
  <si>
    <t>staničník pozink</t>
  </si>
  <si>
    <t>54</t>
  </si>
  <si>
    <t>59620101110</t>
  </si>
  <si>
    <t>sklonovník reflexní</t>
  </si>
  <si>
    <t>56</t>
  </si>
  <si>
    <t>29</t>
  </si>
  <si>
    <t>59620101115</t>
  </si>
  <si>
    <t>kilometrovník železobetonový</t>
  </si>
  <si>
    <t>58</t>
  </si>
  <si>
    <t>5962113000</t>
  </si>
  <si>
    <t>Sloupek ocelový pozinkovaný</t>
  </si>
  <si>
    <t>60</t>
  </si>
  <si>
    <t>31</t>
  </si>
  <si>
    <t>5962114000</t>
  </si>
  <si>
    <t>Výstroj sloupku</t>
  </si>
  <si>
    <t>5962119005</t>
  </si>
  <si>
    <t>Betonový prefabrikovaný základ</t>
  </si>
  <si>
    <t>64</t>
  </si>
  <si>
    <t>33</t>
  </si>
  <si>
    <t>R5962119025</t>
  </si>
  <si>
    <t>Zajišťovací značka včetně slouku tvaru "U"</t>
  </si>
  <si>
    <t>66</t>
  </si>
  <si>
    <t>5914020020</t>
  </si>
  <si>
    <t>Čištění otevřených odvodňovacích zařízení strojně příkop nezpevněný</t>
  </si>
  <si>
    <t>72</t>
  </si>
  <si>
    <t>5914001020</t>
  </si>
  <si>
    <t>Zřízení gabionu vázaného 1,0 x 0,5 x 0,5m</t>
  </si>
  <si>
    <t>-948145045</t>
  </si>
  <si>
    <t>65</t>
  </si>
  <si>
    <t>5964102021</t>
  </si>
  <si>
    <t>Gabionový koš kompletní 1,0 x 0,5 x 0,5m</t>
  </si>
  <si>
    <t>-156578559</t>
  </si>
  <si>
    <t>37</t>
  </si>
  <si>
    <t>5914035220</t>
  </si>
  <si>
    <t>Skluz z lomového kamene</t>
  </si>
  <si>
    <t>74</t>
  </si>
  <si>
    <t>5955101045</t>
  </si>
  <si>
    <t>Lomový kámen tříděný</t>
  </si>
  <si>
    <t>76</t>
  </si>
  <si>
    <t>VV</t>
  </si>
  <si>
    <t>7,207 "skluz"</t>
  </si>
  <si>
    <t>0,25*42*2,2 "Gabiony"</t>
  </si>
  <si>
    <t>Součet</t>
  </si>
  <si>
    <t>39</t>
  </si>
  <si>
    <t>5964161005</t>
  </si>
  <si>
    <t>Beton C16/20;</t>
  </si>
  <si>
    <t>78</t>
  </si>
  <si>
    <t>59005020010</t>
  </si>
  <si>
    <t>Oprava stezky strojně</t>
  </si>
  <si>
    <t>80</t>
  </si>
  <si>
    <t>63</t>
  </si>
  <si>
    <t>962022491</t>
  </si>
  <si>
    <t>Bourání zdiva nadzákladového kamenného nebo smíšeného - Bourání opěr mostu a bet. základu</t>
  </si>
  <si>
    <t>CS ÚRS 2019 01</t>
  </si>
  <si>
    <t>-261415547</t>
  </si>
  <si>
    <t>28 "bourání opěry mostu a bet. základu"</t>
  </si>
  <si>
    <t>41</t>
  </si>
  <si>
    <t>59005023020</t>
  </si>
  <si>
    <t>Úprava povrchu stezky rozprostřením štěrkodrtě</t>
  </si>
  <si>
    <t>82</t>
  </si>
  <si>
    <t>5955101030</t>
  </si>
  <si>
    <t>drť frakce 4/16</t>
  </si>
  <si>
    <t>84</t>
  </si>
  <si>
    <t>43</t>
  </si>
  <si>
    <t>7592005070</t>
  </si>
  <si>
    <t>Montáž počítacího bodu náprav</t>
  </si>
  <si>
    <t>ks</t>
  </si>
  <si>
    <t>86</t>
  </si>
  <si>
    <t>7592007070</t>
  </si>
  <si>
    <t>Demontáž počítacího bodu náprav</t>
  </si>
  <si>
    <t>88</t>
  </si>
  <si>
    <t>45</t>
  </si>
  <si>
    <t>R7595200000</t>
  </si>
  <si>
    <t>Demontáž telefonu včetně přívodního kabelu</t>
  </si>
  <si>
    <t>kpl</t>
  </si>
  <si>
    <t>90</t>
  </si>
  <si>
    <t>R7492600000</t>
  </si>
  <si>
    <t>přeložka kabelů</t>
  </si>
  <si>
    <t>92</t>
  </si>
  <si>
    <t>47</t>
  </si>
  <si>
    <t>9901000100</t>
  </si>
  <si>
    <t>Doprava dodávek zhotovitele, dodávek objednatele nebo výzisku mechanizací do 3,5 t do 10 km</t>
  </si>
  <si>
    <t>96</t>
  </si>
  <si>
    <t>9902100100</t>
  </si>
  <si>
    <t>Doprava dodávek zhotovitele, dodávek objednatele nebo výzisku mechanizací přes 3,5 t do 10 km</t>
  </si>
  <si>
    <t>98</t>
  </si>
  <si>
    <t>do 10 km</t>
  </si>
  <si>
    <t>10% odpadu po čištění kolejového lože a betonové pražce B 91 S/2</t>
  </si>
  <si>
    <t>288,698 + 972,470+1455+281,25</t>
  </si>
  <si>
    <t>5,5*2,4 "beton na skluz"</t>
  </si>
  <si>
    <t>49</t>
  </si>
  <si>
    <t>9902100200</t>
  </si>
  <si>
    <t>Doprava dodávek zhotovitele, dodávek objednatele nebo výzisku mechanizací přes 3,5 t do 20 km</t>
  </si>
  <si>
    <t>100</t>
  </si>
  <si>
    <t>9902100300</t>
  </si>
  <si>
    <t>Doprava dodávek zhotovitele, dodávek objednatele nebo výzisku mechanizací přes 3,5 t do 30 km</t>
  </si>
  <si>
    <t>102</t>
  </si>
  <si>
    <t>102,500 "300 betonových pražců + 156 dřevěných pražců na skládku"</t>
  </si>
  <si>
    <t>70 "odpad z pilířů mostu a bet. základu"</t>
  </si>
  <si>
    <t>51</t>
  </si>
  <si>
    <t>9902100500</t>
  </si>
  <si>
    <t>Doprava dodávek zhotovitele, dodávek objednatele nebo výzisku mechanizací přes 3,5 t do 60 km</t>
  </si>
  <si>
    <t>104</t>
  </si>
  <si>
    <t>3303,76 "štěrk do 60 km</t>
  </si>
  <si>
    <t>3,61 "drť fr. 4/16"</t>
  </si>
  <si>
    <t>7,207 "lomový kámen na skluz"</t>
  </si>
  <si>
    <t>42*0,0055 "gabionové koše"</t>
  </si>
  <si>
    <t>0,25*2,2*42"lomový kámen na gabiony"</t>
  </si>
  <si>
    <t>9902101100</t>
  </si>
  <si>
    <t>Doprava dodávek zhotovitele, dodávek objednatele nebo výzisku mechanizací přes 3,5 t do 300 km</t>
  </si>
  <si>
    <t>106</t>
  </si>
  <si>
    <t>9902100800</t>
  </si>
  <si>
    <t xml:space="preserve">Doprava dodávek zhotovitele, dodávek objednatele nebo výzisku mechanizací přes 3,5 t sypanin  do 150 km</t>
  </si>
  <si>
    <t>512</t>
  </si>
  <si>
    <t>628599153</t>
  </si>
  <si>
    <t>Doprava dodávek zhotovitele, dodávek objednatele nebo výzisku mechanizací přes 3,5 t sypanin do 150 km</t>
  </si>
  <si>
    <t>0,316 "staninčíky, sklonovníky, pozink sloupky, výstroj, sloup. zaj.zn."</t>
  </si>
  <si>
    <t>0,157 "staničník"</t>
  </si>
  <si>
    <t>9,45 "bet. základy"</t>
  </si>
  <si>
    <t>53</t>
  </si>
  <si>
    <t>9902101200</t>
  </si>
  <si>
    <t>Doprava dodávek zhotovitele, dodávek objednatele nebo výzisku mechanizací přes 3,5 t do 350 km</t>
  </si>
  <si>
    <t>108</t>
  </si>
  <si>
    <t>9902900200</t>
  </si>
  <si>
    <t>Naložení objemnějšího kusového materiálu</t>
  </si>
  <si>
    <t>110</t>
  </si>
  <si>
    <t>9902101200.1</t>
  </si>
  <si>
    <t>Přeprava mechanizace na místo prováděných prací o hmotnosti přes 12t do 200 km</t>
  </si>
  <si>
    <t>112</t>
  </si>
  <si>
    <t>6 "čistička, 2 x podbíječka a dynamický stabilizátor + 2x SSP"</t>
  </si>
  <si>
    <t>55</t>
  </si>
  <si>
    <t>9902101100.1</t>
  </si>
  <si>
    <t>Přeprava mechanizace na místo prováděných prací o hmotnosti přes 12t do 100 km</t>
  </si>
  <si>
    <t>114</t>
  </si>
  <si>
    <t>9909000400</t>
  </si>
  <si>
    <t>Polatek za likvidace dřevěných kolejnicových podpor</t>
  </si>
  <si>
    <t>116</t>
  </si>
  <si>
    <t>57</t>
  </si>
  <si>
    <t>9909000400.1</t>
  </si>
  <si>
    <t>Poplatek za likvidaci plastových součástí</t>
  </si>
  <si>
    <t>118</t>
  </si>
  <si>
    <t>9909000500</t>
  </si>
  <si>
    <t>Poplatek za uložení odpadu betonových prefabrikátů</t>
  </si>
  <si>
    <t>120</t>
  </si>
  <si>
    <t>9909000100</t>
  </si>
  <si>
    <t>Poplatek za uložení suti po čištění kolejového lože a příkopů</t>
  </si>
  <si>
    <t>122</t>
  </si>
  <si>
    <t>288,693+281,25+1455</t>
  </si>
  <si>
    <t>SO 02 - Železniční přejezd</t>
  </si>
  <si>
    <t>5913240010</t>
  </si>
  <si>
    <t>Odstranění AB komunikace do 10 cm</t>
  </si>
  <si>
    <t>5915010020</t>
  </si>
  <si>
    <t>Těžení zeminy nebo horniny železničního spodku II. třídy.</t>
  </si>
  <si>
    <t>5964133010</t>
  </si>
  <si>
    <t>Geotextilie ochranná</t>
  </si>
  <si>
    <t>5913040220</t>
  </si>
  <si>
    <t>Montáž celopryžové přejezdové konstrukce část vnitřní</t>
  </si>
  <si>
    <t>5963101035</t>
  </si>
  <si>
    <t>Strail panel vnitřní</t>
  </si>
  <si>
    <t>5963101055</t>
  </si>
  <si>
    <t>Strail náběhový klín</t>
  </si>
  <si>
    <t>5963101090</t>
  </si>
  <si>
    <t>Strail spínací táhlo 900 mm</t>
  </si>
  <si>
    <t>5914035550</t>
  </si>
  <si>
    <t>Zřízení otevřených odvodňovacích zařízení prahové vpusti z prefabrikovaných dílců</t>
  </si>
  <si>
    <t>5964123000</t>
  </si>
  <si>
    <t>Odvodňovací žlab s mříží</t>
  </si>
  <si>
    <t>R5913255000</t>
  </si>
  <si>
    <t>Zřízení konstrukce vozovky asfaltový recyklát se spojovacím postřikem a podkladní vrstvou ze spevněné zeminy</t>
  </si>
  <si>
    <t>R5914055000</t>
  </si>
  <si>
    <t>Zřízení krytých odvodňovacích zařízení</t>
  </si>
  <si>
    <t>R5964107000</t>
  </si>
  <si>
    <t>Drátkobetonová trouba DN 600 délka 2,5 m</t>
  </si>
  <si>
    <t>R5964153000</t>
  </si>
  <si>
    <t>Podkladní práh betonový</t>
  </si>
  <si>
    <t>Beton C 16/20</t>
  </si>
  <si>
    <t>(2*0,7*7,5*0,6)+(0,8*4,5*0,1)</t>
  </si>
  <si>
    <t>9901000700</t>
  </si>
  <si>
    <t>Doprava dodávek zhotovitele, dodávek objednatele nebo výzisku mechanizací do 3,5 t do 100 km</t>
  </si>
  <si>
    <t>31 "suť"</t>
  </si>
  <si>
    <t>6,66*2,4 "beton"</t>
  </si>
  <si>
    <t>9902200500</t>
  </si>
  <si>
    <t>Doprava dodávek zhotovitele, dodávek objednatele nebo výzisku mechanizací přes 3,5 t do 60km</t>
  </si>
  <si>
    <t>8,016 "betonové prefabrikáty"</t>
  </si>
  <si>
    <t xml:space="preserve">Doprava dodávek zhotovitele, dodávek objednatele nebo výzisku mechanizací přes 3,5 t sypanin  do 30 km</t>
  </si>
  <si>
    <t>-1176527330</t>
  </si>
  <si>
    <t>Doprava dodávek zhotovitele, dodávek objednatele nebo výzisku mechanizací přes 3,5 t sypanin do 30 km</t>
  </si>
  <si>
    <t>44,43*0,1*2</t>
  </si>
  <si>
    <t>Poplatek za uložení suti nebo hmot na oficiální skládku</t>
  </si>
  <si>
    <t>9909000600</t>
  </si>
  <si>
    <t xml:space="preserve">Poplatek za recyklaci odpadu  - asfaltové směsi</t>
  </si>
  <si>
    <t>-1655113776</t>
  </si>
  <si>
    <t>Poplatek za recyklaci odpadu - asfaltové směsi</t>
  </si>
  <si>
    <t>VON - Vedlejší a ostatní náklady</t>
  </si>
  <si>
    <t>VRN - Vedlejší a ostatní náklady</t>
  </si>
  <si>
    <t>VRN</t>
  </si>
  <si>
    <t>022101001</t>
  </si>
  <si>
    <t>Geodetické práce Geodetické práce před opravou</t>
  </si>
  <si>
    <t>Soubor</t>
  </si>
  <si>
    <t>840671849</t>
  </si>
  <si>
    <t>022101021</t>
  </si>
  <si>
    <t>Geodetické práce Geodetické práce po ukončení opravy</t>
  </si>
  <si>
    <t>1332229625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</si>
  <si>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</si>
  <si>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</t>
  </si>
  <si>
    <t>-648964461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</si>
  <si>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</si>
  <si>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3*1,943 "předpoklad"</t>
  </si>
  <si>
    <t>2*2,218 "předpoklad"</t>
  </si>
  <si>
    <t>023131001</t>
  </si>
  <si>
    <t>Projektové práce Dokumentace skutečného provedení železničního svršku a spodku</t>
  </si>
  <si>
    <t>-1905569165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</si>
  <si>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</si>
  <si>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031111051</t>
  </si>
  <si>
    <t>Zařízení a vybavení staveniště pronájem ploch</t>
  </si>
  <si>
    <t>-615060039</t>
  </si>
  <si>
    <t>Zařízení a vybavení staveniště</t>
  </si>
  <si>
    <t>033111001</t>
  </si>
  <si>
    <t>Provozní vlivy Výluka silničního provozu se zajištěním objížďky</t>
  </si>
  <si>
    <t>1128012911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</si>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</sst>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5" borderId="23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  <protection locked="0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60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3" customFormat="1" ht="12" customHeight="1">
      <c r="B44" s="61"/>
      <c r="C44" s="31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64019070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</row>
    <row r="45" s="4" customFormat="1" ht="36.96" customHeight="1"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traťového úseku Pilníkov - Trutnov hl. n.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70" t="str">
        <f>IF(AN8= "","",AN8)</f>
        <v>26. 4. 2019</v>
      </c>
      <c r="AN47" s="70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5.6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49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</row>
    <row r="50" s="1" customFormat="1" ht="15.6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</row>
    <row r="52" s="1" customFormat="1" ht="29.28" customHeight="1">
      <c r="B52" s="37"/>
      <c r="C52" s="84" t="s">
        <v>50</v>
      </c>
      <c r="D52" s="85"/>
      <c r="E52" s="85"/>
      <c r="F52" s="85"/>
      <c r="G52" s="85"/>
      <c r="H52" s="86"/>
      <c r="I52" s="87" t="s">
        <v>51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52</v>
      </c>
      <c r="AH52" s="85"/>
      <c r="AI52" s="85"/>
      <c r="AJ52" s="85"/>
      <c r="AK52" s="85"/>
      <c r="AL52" s="85"/>
      <c r="AM52" s="85"/>
      <c r="AN52" s="87" t="s">
        <v>53</v>
      </c>
      <c r="AO52" s="85"/>
      <c r="AP52" s="85"/>
      <c r="AQ52" s="89" t="s">
        <v>54</v>
      </c>
      <c r="AR52" s="42"/>
      <c r="AS52" s="90" t="s">
        <v>55</v>
      </c>
      <c r="AT52" s="91" t="s">
        <v>56</v>
      </c>
      <c r="AU52" s="91" t="s">
        <v>57</v>
      </c>
      <c r="AV52" s="91" t="s">
        <v>58</v>
      </c>
      <c r="AW52" s="91" t="s">
        <v>59</v>
      </c>
      <c r="AX52" s="91" t="s">
        <v>60</v>
      </c>
      <c r="AY52" s="91" t="s">
        <v>61</v>
      </c>
      <c r="AZ52" s="91" t="s">
        <v>62</v>
      </c>
      <c r="BA52" s="91" t="s">
        <v>63</v>
      </c>
      <c r="BB52" s="91" t="s">
        <v>64</v>
      </c>
      <c r="BC52" s="91" t="s">
        <v>65</v>
      </c>
      <c r="BD52" s="92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</row>
    <row r="54" s="5" customFormat="1" ht="32.4" customHeight="1">
      <c r="B54" s="96"/>
      <c r="C54" s="97" t="s">
        <v>67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S54" s="107" t="s">
        <v>68</v>
      </c>
      <c r="BT54" s="107" t="s">
        <v>69</v>
      </c>
      <c r="BU54" s="108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6" customFormat="1" ht="26.4" customHeight="1">
      <c r="A55" s="109" t="s">
        <v>73</v>
      </c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Železniční svršek...'!J30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'SO 01 - Železniční svršek...'!P79</f>
        <v>0</v>
      </c>
      <c r="AV55" s="118">
        <f>'SO 01 - Železniční svršek...'!J33</f>
        <v>0</v>
      </c>
      <c r="AW55" s="118">
        <f>'SO 01 - Železniční svršek...'!J34</f>
        <v>0</v>
      </c>
      <c r="AX55" s="118">
        <f>'SO 01 - Železniční svršek...'!J35</f>
        <v>0</v>
      </c>
      <c r="AY55" s="118">
        <f>'SO 01 - Železniční svršek...'!J36</f>
        <v>0</v>
      </c>
      <c r="AZ55" s="118">
        <f>'SO 01 - Železniční svršek...'!F33</f>
        <v>0</v>
      </c>
      <c r="BA55" s="118">
        <f>'SO 01 - Železniční svršek...'!F34</f>
        <v>0</v>
      </c>
      <c r="BB55" s="118">
        <f>'SO 01 - Železniční svršek...'!F35</f>
        <v>0</v>
      </c>
      <c r="BC55" s="118">
        <f>'SO 01 - Železniční svršek...'!F36</f>
        <v>0</v>
      </c>
      <c r="BD55" s="120">
        <f>'SO 01 - Železniční svršek...'!F37</f>
        <v>0</v>
      </c>
      <c r="BT55" s="121" t="s">
        <v>77</v>
      </c>
      <c r="BV55" s="121" t="s">
        <v>71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6" customFormat="1" ht="26.4" customHeight="1">
      <c r="A56" s="109" t="s">
        <v>73</v>
      </c>
      <c r="B56" s="110"/>
      <c r="C56" s="111"/>
      <c r="D56" s="112" t="s">
        <v>80</v>
      </c>
      <c r="E56" s="112"/>
      <c r="F56" s="112"/>
      <c r="G56" s="112"/>
      <c r="H56" s="112"/>
      <c r="I56" s="113"/>
      <c r="J56" s="112" t="s">
        <v>81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02 - Železniční přejezd'!J30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76</v>
      </c>
      <c r="AR56" s="116"/>
      <c r="AS56" s="117">
        <v>0</v>
      </c>
      <c r="AT56" s="118">
        <f>ROUND(SUM(AV56:AW56),2)</f>
        <v>0</v>
      </c>
      <c r="AU56" s="119">
        <f>'SO 02 - Železniční přejezd'!P79</f>
        <v>0</v>
      </c>
      <c r="AV56" s="118">
        <f>'SO 02 - Železniční přejezd'!J33</f>
        <v>0</v>
      </c>
      <c r="AW56" s="118">
        <f>'SO 02 - Železniční přejezd'!J34</f>
        <v>0</v>
      </c>
      <c r="AX56" s="118">
        <f>'SO 02 - Železniční přejezd'!J35</f>
        <v>0</v>
      </c>
      <c r="AY56" s="118">
        <f>'SO 02 - Železniční přejezd'!J36</f>
        <v>0</v>
      </c>
      <c r="AZ56" s="118">
        <f>'SO 02 - Železniční přejezd'!F33</f>
        <v>0</v>
      </c>
      <c r="BA56" s="118">
        <f>'SO 02 - Železniční přejezd'!F34</f>
        <v>0</v>
      </c>
      <c r="BB56" s="118">
        <f>'SO 02 - Železniční přejezd'!F35</f>
        <v>0</v>
      </c>
      <c r="BC56" s="118">
        <f>'SO 02 - Železniční přejezd'!F36</f>
        <v>0</v>
      </c>
      <c r="BD56" s="120">
        <f>'SO 02 - Železniční přejezd'!F37</f>
        <v>0</v>
      </c>
      <c r="BT56" s="121" t="s">
        <v>77</v>
      </c>
      <c r="BV56" s="121" t="s">
        <v>71</v>
      </c>
      <c r="BW56" s="121" t="s">
        <v>82</v>
      </c>
      <c r="BX56" s="121" t="s">
        <v>5</v>
      </c>
      <c r="CL56" s="121" t="s">
        <v>19</v>
      </c>
      <c r="CM56" s="121" t="s">
        <v>79</v>
      </c>
    </row>
    <row r="57" s="6" customFormat="1" ht="14.4" customHeight="1">
      <c r="A57" s="109" t="s">
        <v>73</v>
      </c>
      <c r="B57" s="110"/>
      <c r="C57" s="111"/>
      <c r="D57" s="112" t="s">
        <v>83</v>
      </c>
      <c r="E57" s="112"/>
      <c r="F57" s="112"/>
      <c r="G57" s="112"/>
      <c r="H57" s="112"/>
      <c r="I57" s="113"/>
      <c r="J57" s="112" t="s">
        <v>84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'VON - Vedlejší a ostatní 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76</v>
      </c>
      <c r="AR57" s="116"/>
      <c r="AS57" s="122">
        <v>0</v>
      </c>
      <c r="AT57" s="123">
        <f>ROUND(SUM(AV57:AW57),2)</f>
        <v>0</v>
      </c>
      <c r="AU57" s="124">
        <f>'VON - Vedlejší a ostatní ...'!P80</f>
        <v>0</v>
      </c>
      <c r="AV57" s="123">
        <f>'VON - Vedlejší a ostatní ...'!J33</f>
        <v>0</v>
      </c>
      <c r="AW57" s="123">
        <f>'VON - Vedlejší a ostatní ...'!J34</f>
        <v>0</v>
      </c>
      <c r="AX57" s="123">
        <f>'VON - Vedlejší a ostatní ...'!J35</f>
        <v>0</v>
      </c>
      <c r="AY57" s="123">
        <f>'VON - Vedlejší a ostatní ...'!J36</f>
        <v>0</v>
      </c>
      <c r="AZ57" s="123">
        <f>'VON - Vedlejší a ostatní ...'!F33</f>
        <v>0</v>
      </c>
      <c r="BA57" s="123">
        <f>'VON - Vedlejší a ostatní ...'!F34</f>
        <v>0</v>
      </c>
      <c r="BB57" s="123">
        <f>'VON - Vedlejší a ostatní ...'!F35</f>
        <v>0</v>
      </c>
      <c r="BC57" s="123">
        <f>'VON - Vedlejší a ostatní ...'!F36</f>
        <v>0</v>
      </c>
      <c r="BD57" s="125">
        <f>'VON - Vedlejší a ostatní ...'!F37</f>
        <v>0</v>
      </c>
      <c r="BT57" s="121" t="s">
        <v>77</v>
      </c>
      <c r="BV57" s="121" t="s">
        <v>71</v>
      </c>
      <c r="BW57" s="121" t="s">
        <v>85</v>
      </c>
      <c r="BX57" s="121" t="s">
        <v>5</v>
      </c>
      <c r="CL57" s="121" t="s">
        <v>19</v>
      </c>
      <c r="CM57" s="121" t="s">
        <v>79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</row>
  </sheetData>
  <sheetProtection sheet="1" formatColumns="0" formatRows="0" objects="1" scenarios="1" spinCount="100000" saltValue="hevjzc+wJ8bTNr+pocEoJLXWsVVee/0597zaRT37MDhcNyWot/lvFj06OLhIEDECUcsePtdW904Ick5c487Kjg==" hashValue="Q+emCEVlMVyQ0gTzBNxCmQ1d7A9i7//ETFCYZ/vAC93J0dbUkJ5EZ4hwSC0svXVhaebVZ87Vi/0ONuDnntv5u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Železniční svršek...'!C2" display="/"/>
    <hyperlink ref="A56" location="'SO 02 - Železniční přejezd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26" customWidth="1"/>
    <col min="10" max="10" width="17.29" customWidth="1"/>
    <col min="11" max="11" width="17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6" t="s">
        <v>78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79</v>
      </c>
    </row>
    <row r="4" ht="24.96" customHeight="1">
      <c r="B4" s="19"/>
      <c r="D4" s="130" t="s">
        <v>86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4.4" customHeight="1">
      <c r="B7" s="19"/>
      <c r="E7" s="133" t="str">
        <f>'Rekapitulace zakázky'!K6</f>
        <v>Oprava traťového úseku Pilníkov - Trutnov hl. n.</v>
      </c>
      <c r="F7" s="132"/>
      <c r="G7" s="132"/>
      <c r="H7" s="132"/>
      <c r="L7" s="19"/>
    </row>
    <row r="8" s="1" customFormat="1" ht="12" customHeight="1">
      <c r="B8" s="42"/>
      <c r="D8" s="132" t="s">
        <v>87</v>
      </c>
      <c r="I8" s="134"/>
      <c r="L8" s="42"/>
    </row>
    <row r="9" s="1" customFormat="1" ht="36.96" customHeight="1">
      <c r="B9" s="42"/>
      <c r="E9" s="135" t="s">
        <v>88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19</v>
      </c>
      <c r="I11" s="137" t="s">
        <v>20</v>
      </c>
      <c r="J11" s="136" t="s">
        <v>19</v>
      </c>
      <c r="L11" s="42"/>
    </row>
    <row r="12" s="1" customFormat="1" ht="12" customHeight="1">
      <c r="B12" s="42"/>
      <c r="D12" s="132" t="s">
        <v>21</v>
      </c>
      <c r="F12" s="136" t="s">
        <v>22</v>
      </c>
      <c r="I12" s="137" t="s">
        <v>23</v>
      </c>
      <c r="J12" s="138" t="str">
        <f>'Rekapitulace zakázky'!AN8</f>
        <v>26. 4. 2019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25</v>
      </c>
      <c r="I14" s="137" t="s">
        <v>26</v>
      </c>
      <c r="J14" s="136" t="str">
        <f>IF('Rekapitulace zakázky'!AN10="","",'Rekapitulace zakázky'!AN10)</f>
        <v/>
      </c>
      <c r="L14" s="42"/>
    </row>
    <row r="15" s="1" customFormat="1" ht="18" customHeight="1">
      <c r="B15" s="42"/>
      <c r="E15" s="136" t="str">
        <f>IF('Rekapitulace zakázky'!E11="","",'Rekapitulace zakázky'!E11)</f>
        <v xml:space="preserve"> </v>
      </c>
      <c r="I15" s="137" t="s">
        <v>27</v>
      </c>
      <c r="J15" s="136" t="str">
        <f>IF('Rekapitulace zakázky'!AN11="","",'Rekapitulace zakázky'!AN11)</f>
        <v/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26</v>
      </c>
      <c r="J17" s="32" t="str">
        <f>'Rekapitulace zakázky'!AN13</f>
        <v>Vyplň údaj</v>
      </c>
      <c r="L17" s="42"/>
    </row>
    <row r="18" s="1" customFormat="1" ht="18" customHeight="1">
      <c r="B18" s="42"/>
      <c r="E18" s="32" t="str">
        <f>'Rekapitulace zakázky'!E14</f>
        <v>Vyplň údaj</v>
      </c>
      <c r="F18" s="136"/>
      <c r="G18" s="136"/>
      <c r="H18" s="136"/>
      <c r="I18" s="137" t="s">
        <v>27</v>
      </c>
      <c r="J18" s="32" t="str">
        <f>'Rekapitulace zakázky'!AN14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26</v>
      </c>
      <c r="J20" s="136" t="str">
        <f>IF('Rekapitulace zakázky'!AN16="","",'Rekapitulace zakázky'!AN16)</f>
        <v/>
      </c>
      <c r="L20" s="42"/>
    </row>
    <row r="21" s="1" customFormat="1" ht="18" customHeight="1">
      <c r="B21" s="42"/>
      <c r="E21" s="136" t="str">
        <f>IF('Rekapitulace zakázky'!E17="","",'Rekapitulace zakázky'!E17)</f>
        <v xml:space="preserve"> </v>
      </c>
      <c r="I21" s="137" t="s">
        <v>27</v>
      </c>
      <c r="J21" s="136" t="str">
        <f>IF('Rekapitulace zakázky'!AN17="","",'Rekapitulace zakázky'!AN17)</f>
        <v/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32</v>
      </c>
      <c r="I23" s="137" t="s">
        <v>26</v>
      </c>
      <c r="J23" s="136" t="str">
        <f>IF('Rekapitulace zakázky'!AN19="","",'Rekapitulace zakázky'!AN19)</f>
        <v/>
      </c>
      <c r="L23" s="42"/>
    </row>
    <row r="24" s="1" customFormat="1" ht="18" customHeight="1">
      <c r="B24" s="42"/>
      <c r="E24" s="136" t="str">
        <f>IF('Rekapitulace zakázky'!E20="","",'Rekapitulace zakázky'!E20)</f>
        <v xml:space="preserve"> </v>
      </c>
      <c r="I24" s="137" t="s">
        <v>27</v>
      </c>
      <c r="J24" s="136" t="str">
        <f>IF('Rekapitulace zakázky'!AN20="","",'Rekapitulace zakázky'!AN20)</f>
        <v/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33</v>
      </c>
      <c r="I26" s="134"/>
      <c r="L26" s="42"/>
    </row>
    <row r="27" s="7" customFormat="1" ht="14.4" customHeight="1">
      <c r="B27" s="139"/>
      <c r="E27" s="140" t="s">
        <v>19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2"/>
      <c r="J29" s="74"/>
      <c r="K29" s="74"/>
      <c r="L29" s="42"/>
    </row>
    <row r="30" s="1" customFormat="1" ht="25.44" customHeight="1">
      <c r="B30" s="42"/>
      <c r="D30" s="143" t="s">
        <v>35</v>
      </c>
      <c r="I30" s="134"/>
      <c r="J30" s="144">
        <f>ROUND(J79,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2"/>
      <c r="J31" s="74"/>
      <c r="K31" s="74"/>
      <c r="L31" s="42"/>
    </row>
    <row r="32" s="1" customFormat="1" ht="14.4" customHeight="1">
      <c r="B32" s="42"/>
      <c r="F32" s="145" t="s">
        <v>37</v>
      </c>
      <c r="I32" s="146" t="s">
        <v>36</v>
      </c>
      <c r="J32" s="145" t="s">
        <v>38</v>
      </c>
      <c r="L32" s="42"/>
    </row>
    <row r="33" s="1" customFormat="1" ht="14.4" customHeight="1">
      <c r="B33" s="42"/>
      <c r="D33" s="147" t="s">
        <v>39</v>
      </c>
      <c r="E33" s="132" t="s">
        <v>40</v>
      </c>
      <c r="F33" s="148">
        <f>ROUND((SUM(BE79:BE230)),  2)</f>
        <v>0</v>
      </c>
      <c r="I33" s="149">
        <v>0.20999999999999999</v>
      </c>
      <c r="J33" s="148">
        <f>ROUND(((SUM(BE79:BE230))*I33),  2)</f>
        <v>0</v>
      </c>
      <c r="L33" s="42"/>
    </row>
    <row r="34" s="1" customFormat="1" ht="14.4" customHeight="1">
      <c r="B34" s="42"/>
      <c r="E34" s="132" t="s">
        <v>41</v>
      </c>
      <c r="F34" s="148">
        <f>ROUND((SUM(BF79:BF230)),  2)</f>
        <v>0</v>
      </c>
      <c r="I34" s="149">
        <v>0.14999999999999999</v>
      </c>
      <c r="J34" s="148">
        <f>ROUND(((SUM(BF79:BF230))*I34),  2)</f>
        <v>0</v>
      </c>
      <c r="L34" s="42"/>
    </row>
    <row r="35" hidden="1" s="1" customFormat="1" ht="14.4" customHeight="1">
      <c r="B35" s="42"/>
      <c r="E35" s="132" t="s">
        <v>42</v>
      </c>
      <c r="F35" s="148">
        <f>ROUND((SUM(BG79:BG230)),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43</v>
      </c>
      <c r="F36" s="148">
        <f>ROUND((SUM(BH79:BH230)),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44</v>
      </c>
      <c r="F37" s="148">
        <f>ROUND((SUM(BI79:BI230)),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42"/>
    </row>
    <row r="40" s="1" customFormat="1" ht="14.4" customHeight="1"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42"/>
    </row>
    <row r="44" s="1" customFormat="1" ht="6.96" customHeight="1"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4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4"/>
      <c r="J47" s="38"/>
      <c r="K47" s="38"/>
      <c r="L47" s="42"/>
    </row>
    <row r="48" s="1" customFormat="1" ht="14.4" customHeight="1">
      <c r="B48" s="37"/>
      <c r="C48" s="38"/>
      <c r="D48" s="38"/>
      <c r="E48" s="164" t="str">
        <f>E7</f>
        <v>Oprava traťového úseku Pilníkov - Trutnov hl. n.</v>
      </c>
      <c r="F48" s="31"/>
      <c r="G48" s="31"/>
      <c r="H48" s="31"/>
      <c r="I48" s="134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4"/>
      <c r="J49" s="38"/>
      <c r="K49" s="38"/>
      <c r="L49" s="42"/>
    </row>
    <row r="50" s="1" customFormat="1" ht="14.4" customHeight="1">
      <c r="B50" s="37"/>
      <c r="C50" s="38"/>
      <c r="D50" s="38"/>
      <c r="E50" s="67" t="str">
        <f>E9</f>
        <v>SO 01 - Železniční svršek a spodek</v>
      </c>
      <c r="F50" s="38"/>
      <c r="G50" s="38"/>
      <c r="H50" s="38"/>
      <c r="I50" s="134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7" t="s">
        <v>23</v>
      </c>
      <c r="J52" s="70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42"/>
    </row>
    <row r="54" s="1" customFormat="1" ht="15.6" customHeight="1">
      <c r="B54" s="37"/>
      <c r="C54" s="31" t="s">
        <v>25</v>
      </c>
      <c r="D54" s="38"/>
      <c r="E54" s="38"/>
      <c r="F54" s="26" t="str">
        <f>E15</f>
        <v xml:space="preserve"> </v>
      </c>
      <c r="G54" s="38"/>
      <c r="H54" s="38"/>
      <c r="I54" s="137" t="s">
        <v>30</v>
      </c>
      <c r="J54" s="35" t="str">
        <f>E21</f>
        <v xml:space="preserve"> </v>
      </c>
      <c r="K54" s="38"/>
      <c r="L54" s="42"/>
    </row>
    <row r="55" s="1" customFormat="1" ht="15.6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7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42"/>
    </row>
    <row r="57" s="1" customFormat="1" ht="29.28" customHeight="1">
      <c r="B57" s="37"/>
      <c r="C57" s="165" t="s">
        <v>90</v>
      </c>
      <c r="D57" s="166"/>
      <c r="E57" s="166"/>
      <c r="F57" s="166"/>
      <c r="G57" s="166"/>
      <c r="H57" s="166"/>
      <c r="I57" s="167"/>
      <c r="J57" s="168" t="s">
        <v>91</v>
      </c>
      <c r="K57" s="16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42"/>
    </row>
    <row r="59" s="1" customFormat="1" ht="22.8" customHeight="1">
      <c r="B59" s="37"/>
      <c r="C59" s="169" t="s">
        <v>67</v>
      </c>
      <c r="D59" s="38"/>
      <c r="E59" s="38"/>
      <c r="F59" s="38"/>
      <c r="G59" s="38"/>
      <c r="H59" s="38"/>
      <c r="I59" s="134"/>
      <c r="J59" s="100">
        <f>J79</f>
        <v>0</v>
      </c>
      <c r="K59" s="38"/>
      <c r="L59" s="42"/>
      <c r="AU59" s="16" t="s">
        <v>92</v>
      </c>
    </row>
    <row r="60" s="1" customFormat="1" ht="21.84" customHeight="1">
      <c r="B60" s="37"/>
      <c r="C60" s="38"/>
      <c r="D60" s="38"/>
      <c r="E60" s="38"/>
      <c r="F60" s="38"/>
      <c r="G60" s="38"/>
      <c r="H60" s="38"/>
      <c r="I60" s="134"/>
      <c r="J60" s="38"/>
      <c r="K60" s="38"/>
      <c r="L60" s="42"/>
    </row>
    <row r="61" s="1" customFormat="1" ht="6.96" customHeight="1">
      <c r="B61" s="57"/>
      <c r="C61" s="58"/>
      <c r="D61" s="58"/>
      <c r="E61" s="58"/>
      <c r="F61" s="58"/>
      <c r="G61" s="58"/>
      <c r="H61" s="58"/>
      <c r="I61" s="160"/>
      <c r="J61" s="58"/>
      <c r="K61" s="58"/>
      <c r="L61" s="42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3"/>
      <c r="J65" s="60"/>
      <c r="K65" s="60"/>
      <c r="L65" s="42"/>
    </row>
    <row r="66" s="1" customFormat="1" ht="24.96" customHeight="1">
      <c r="B66" s="37"/>
      <c r="C66" s="22" t="s">
        <v>93</v>
      </c>
      <c r="D66" s="38"/>
      <c r="E66" s="38"/>
      <c r="F66" s="38"/>
      <c r="G66" s="38"/>
      <c r="H66" s="38"/>
      <c r="I66" s="134"/>
      <c r="J66" s="38"/>
      <c r="K66" s="38"/>
      <c r="L66" s="42"/>
    </row>
    <row r="67" s="1" customFormat="1" ht="6.96" customHeight="1">
      <c r="B67" s="37"/>
      <c r="C67" s="38"/>
      <c r="D67" s="38"/>
      <c r="E67" s="38"/>
      <c r="F67" s="38"/>
      <c r="G67" s="38"/>
      <c r="H67" s="38"/>
      <c r="I67" s="134"/>
      <c r="J67" s="38"/>
      <c r="K67" s="38"/>
      <c r="L67" s="42"/>
    </row>
    <row r="68" s="1" customFormat="1" ht="12" customHeight="1">
      <c r="B68" s="37"/>
      <c r="C68" s="31" t="s">
        <v>16</v>
      </c>
      <c r="D68" s="38"/>
      <c r="E68" s="38"/>
      <c r="F68" s="38"/>
      <c r="G68" s="38"/>
      <c r="H68" s="38"/>
      <c r="I68" s="134"/>
      <c r="J68" s="38"/>
      <c r="K68" s="38"/>
      <c r="L68" s="42"/>
    </row>
    <row r="69" s="1" customFormat="1" ht="14.4" customHeight="1">
      <c r="B69" s="37"/>
      <c r="C69" s="38"/>
      <c r="D69" s="38"/>
      <c r="E69" s="164" t="str">
        <f>E7</f>
        <v>Oprava traťového úseku Pilníkov - Trutnov hl. n.</v>
      </c>
      <c r="F69" s="31"/>
      <c r="G69" s="31"/>
      <c r="H69" s="31"/>
      <c r="I69" s="134"/>
      <c r="J69" s="38"/>
      <c r="K69" s="38"/>
      <c r="L69" s="42"/>
    </row>
    <row r="70" s="1" customFormat="1" ht="12" customHeight="1">
      <c r="B70" s="37"/>
      <c r="C70" s="31" t="s">
        <v>87</v>
      </c>
      <c r="D70" s="38"/>
      <c r="E70" s="38"/>
      <c r="F70" s="38"/>
      <c r="G70" s="38"/>
      <c r="H70" s="38"/>
      <c r="I70" s="134"/>
      <c r="J70" s="38"/>
      <c r="K70" s="38"/>
      <c r="L70" s="42"/>
    </row>
    <row r="71" s="1" customFormat="1" ht="14.4" customHeight="1">
      <c r="B71" s="37"/>
      <c r="C71" s="38"/>
      <c r="D71" s="38"/>
      <c r="E71" s="67" t="str">
        <f>E9</f>
        <v>SO 01 - Železniční svršek a spodek</v>
      </c>
      <c r="F71" s="38"/>
      <c r="G71" s="38"/>
      <c r="H71" s="38"/>
      <c r="I71" s="134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42"/>
    </row>
    <row r="73" s="1" customFormat="1" ht="12" customHeight="1">
      <c r="B73" s="37"/>
      <c r="C73" s="31" t="s">
        <v>21</v>
      </c>
      <c r="D73" s="38"/>
      <c r="E73" s="38"/>
      <c r="F73" s="26" t="str">
        <f>F12</f>
        <v xml:space="preserve"> </v>
      </c>
      <c r="G73" s="38"/>
      <c r="H73" s="38"/>
      <c r="I73" s="137" t="s">
        <v>23</v>
      </c>
      <c r="J73" s="70" t="str">
        <f>IF(J12="","",J12)</f>
        <v>26. 4. 2019</v>
      </c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42"/>
    </row>
    <row r="75" s="1" customFormat="1" ht="15.6" customHeight="1">
      <c r="B75" s="37"/>
      <c r="C75" s="31" t="s">
        <v>25</v>
      </c>
      <c r="D75" s="38"/>
      <c r="E75" s="38"/>
      <c r="F75" s="26" t="str">
        <f>E15</f>
        <v xml:space="preserve"> </v>
      </c>
      <c r="G75" s="38"/>
      <c r="H75" s="38"/>
      <c r="I75" s="137" t="s">
        <v>30</v>
      </c>
      <c r="J75" s="35" t="str">
        <f>E21</f>
        <v xml:space="preserve"> </v>
      </c>
      <c r="K75" s="38"/>
      <c r="L75" s="42"/>
    </row>
    <row r="76" s="1" customFormat="1" ht="15.6" customHeight="1">
      <c r="B76" s="37"/>
      <c r="C76" s="31" t="s">
        <v>28</v>
      </c>
      <c r="D76" s="38"/>
      <c r="E76" s="38"/>
      <c r="F76" s="26" t="str">
        <f>IF(E18="","",E18)</f>
        <v>Vyplň údaj</v>
      </c>
      <c r="G76" s="38"/>
      <c r="H76" s="38"/>
      <c r="I76" s="137" t="s">
        <v>32</v>
      </c>
      <c r="J76" s="35" t="str">
        <f>E24</f>
        <v xml:space="preserve"> </v>
      </c>
      <c r="K76" s="38"/>
      <c r="L76" s="42"/>
    </row>
    <row r="77" s="1" customFormat="1" ht="10.32" customHeight="1"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42"/>
    </row>
    <row r="78" s="8" customFormat="1" ht="29.28" customHeight="1">
      <c r="B78" s="170"/>
      <c r="C78" s="171" t="s">
        <v>94</v>
      </c>
      <c r="D78" s="172" t="s">
        <v>54</v>
      </c>
      <c r="E78" s="172" t="s">
        <v>50</v>
      </c>
      <c r="F78" s="172" t="s">
        <v>51</v>
      </c>
      <c r="G78" s="172" t="s">
        <v>95</v>
      </c>
      <c r="H78" s="172" t="s">
        <v>96</v>
      </c>
      <c r="I78" s="173" t="s">
        <v>97</v>
      </c>
      <c r="J78" s="174" t="s">
        <v>91</v>
      </c>
      <c r="K78" s="175" t="s">
        <v>98</v>
      </c>
      <c r="L78" s="176"/>
      <c r="M78" s="90" t="s">
        <v>19</v>
      </c>
      <c r="N78" s="91" t="s">
        <v>39</v>
      </c>
      <c r="O78" s="91" t="s">
        <v>99</v>
      </c>
      <c r="P78" s="91" t="s">
        <v>100</v>
      </c>
      <c r="Q78" s="91" t="s">
        <v>101</v>
      </c>
      <c r="R78" s="91" t="s">
        <v>102</v>
      </c>
      <c r="S78" s="91" t="s">
        <v>103</v>
      </c>
      <c r="T78" s="92" t="s">
        <v>104</v>
      </c>
    </row>
    <row r="79" s="1" customFormat="1" ht="22.8" customHeight="1">
      <c r="B79" s="37"/>
      <c r="C79" s="97" t="s">
        <v>105</v>
      </c>
      <c r="D79" s="38"/>
      <c r="E79" s="38"/>
      <c r="F79" s="38"/>
      <c r="G79" s="38"/>
      <c r="H79" s="38"/>
      <c r="I79" s="134"/>
      <c r="J79" s="177">
        <f>BK79</f>
        <v>0</v>
      </c>
      <c r="K79" s="38"/>
      <c r="L79" s="42"/>
      <c r="M79" s="93"/>
      <c r="N79" s="94"/>
      <c r="O79" s="94"/>
      <c r="P79" s="178">
        <f>SUM(P80:P230)</f>
        <v>0</v>
      </c>
      <c r="Q79" s="94"/>
      <c r="R79" s="178">
        <f>SUM(R80:R230)</f>
        <v>0</v>
      </c>
      <c r="S79" s="94"/>
      <c r="T79" s="179">
        <f>SUM(T80:T230)</f>
        <v>70</v>
      </c>
      <c r="AT79" s="16" t="s">
        <v>68</v>
      </c>
      <c r="AU79" s="16" t="s">
        <v>92</v>
      </c>
      <c r="BK79" s="180">
        <f>SUM(BK80:BK230)</f>
        <v>0</v>
      </c>
    </row>
    <row r="80" s="1" customFormat="1" ht="21.6" customHeight="1">
      <c r="B80" s="37"/>
      <c r="C80" s="181" t="s">
        <v>77</v>
      </c>
      <c r="D80" s="181" t="s">
        <v>106</v>
      </c>
      <c r="E80" s="182" t="s">
        <v>107</v>
      </c>
      <c r="F80" s="183" t="s">
        <v>108</v>
      </c>
      <c r="G80" s="184" t="s">
        <v>109</v>
      </c>
      <c r="H80" s="185">
        <v>48</v>
      </c>
      <c r="I80" s="186"/>
      <c r="J80" s="187">
        <f>ROUND(I80*H80,2)</f>
        <v>0</v>
      </c>
      <c r="K80" s="183" t="s">
        <v>110</v>
      </c>
      <c r="L80" s="42"/>
      <c r="M80" s="188" t="s">
        <v>19</v>
      </c>
      <c r="N80" s="189" t="s">
        <v>40</v>
      </c>
      <c r="O80" s="82"/>
      <c r="P80" s="190">
        <f>O80*H80</f>
        <v>0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AR80" s="192" t="s">
        <v>111</v>
      </c>
      <c r="AT80" s="192" t="s">
        <v>106</v>
      </c>
      <c r="AU80" s="192" t="s">
        <v>69</v>
      </c>
      <c r="AY80" s="16" t="s">
        <v>112</v>
      </c>
      <c r="BE80" s="193">
        <f>IF(N80="základní",J80,0)</f>
        <v>0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6" t="s">
        <v>77</v>
      </c>
      <c r="BK80" s="193">
        <f>ROUND(I80*H80,2)</f>
        <v>0</v>
      </c>
      <c r="BL80" s="16" t="s">
        <v>111</v>
      </c>
      <c r="BM80" s="192" t="s">
        <v>79</v>
      </c>
    </row>
    <row r="81" s="1" customFormat="1">
      <c r="B81" s="37"/>
      <c r="C81" s="38"/>
      <c r="D81" s="194" t="s">
        <v>113</v>
      </c>
      <c r="E81" s="38"/>
      <c r="F81" s="195" t="s">
        <v>114</v>
      </c>
      <c r="G81" s="38"/>
      <c r="H81" s="38"/>
      <c r="I81" s="134"/>
      <c r="J81" s="38"/>
      <c r="K81" s="38"/>
      <c r="L81" s="42"/>
      <c r="M81" s="196"/>
      <c r="N81" s="82"/>
      <c r="O81" s="82"/>
      <c r="P81" s="82"/>
      <c r="Q81" s="82"/>
      <c r="R81" s="82"/>
      <c r="S81" s="82"/>
      <c r="T81" s="83"/>
      <c r="AT81" s="16" t="s">
        <v>113</v>
      </c>
      <c r="AU81" s="16" t="s">
        <v>69</v>
      </c>
    </row>
    <row r="82" s="1" customFormat="1" ht="21.6" customHeight="1">
      <c r="B82" s="37"/>
      <c r="C82" s="181" t="s">
        <v>79</v>
      </c>
      <c r="D82" s="181" t="s">
        <v>106</v>
      </c>
      <c r="E82" s="182" t="s">
        <v>115</v>
      </c>
      <c r="F82" s="183" t="s">
        <v>116</v>
      </c>
      <c r="G82" s="184" t="s">
        <v>117</v>
      </c>
      <c r="H82" s="185">
        <v>1.913</v>
      </c>
      <c r="I82" s="186"/>
      <c r="J82" s="187">
        <f>ROUND(I82*H82,2)</f>
        <v>0</v>
      </c>
      <c r="K82" s="183" t="s">
        <v>118</v>
      </c>
      <c r="L82" s="42"/>
      <c r="M82" s="188" t="s">
        <v>19</v>
      </c>
      <c r="N82" s="189" t="s">
        <v>40</v>
      </c>
      <c r="O82" s="82"/>
      <c r="P82" s="190">
        <f>O82*H82</f>
        <v>0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AR82" s="192" t="s">
        <v>111</v>
      </c>
      <c r="AT82" s="192" t="s">
        <v>106</v>
      </c>
      <c r="AU82" s="192" t="s">
        <v>69</v>
      </c>
      <c r="AY82" s="16" t="s">
        <v>112</v>
      </c>
      <c r="BE82" s="193">
        <f>IF(N82="základní",J82,0)</f>
        <v>0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6" t="s">
        <v>77</v>
      </c>
      <c r="BK82" s="193">
        <f>ROUND(I82*H82,2)</f>
        <v>0</v>
      </c>
      <c r="BL82" s="16" t="s">
        <v>111</v>
      </c>
      <c r="BM82" s="192" t="s">
        <v>111</v>
      </c>
    </row>
    <row r="83" s="1" customFormat="1">
      <c r="B83" s="37"/>
      <c r="C83" s="38"/>
      <c r="D83" s="194" t="s">
        <v>113</v>
      </c>
      <c r="E83" s="38"/>
      <c r="F83" s="195" t="s">
        <v>116</v>
      </c>
      <c r="G83" s="38"/>
      <c r="H83" s="38"/>
      <c r="I83" s="134"/>
      <c r="J83" s="38"/>
      <c r="K83" s="38"/>
      <c r="L83" s="42"/>
      <c r="M83" s="196"/>
      <c r="N83" s="82"/>
      <c r="O83" s="82"/>
      <c r="P83" s="82"/>
      <c r="Q83" s="82"/>
      <c r="R83" s="82"/>
      <c r="S83" s="82"/>
      <c r="T83" s="83"/>
      <c r="AT83" s="16" t="s">
        <v>113</v>
      </c>
      <c r="AU83" s="16" t="s">
        <v>69</v>
      </c>
    </row>
    <row r="84" s="1" customFormat="1" ht="14.4" customHeight="1">
      <c r="B84" s="37"/>
      <c r="C84" s="181" t="s">
        <v>119</v>
      </c>
      <c r="D84" s="181" t="s">
        <v>106</v>
      </c>
      <c r="E84" s="182" t="s">
        <v>120</v>
      </c>
      <c r="F84" s="183" t="s">
        <v>121</v>
      </c>
      <c r="G84" s="184" t="s">
        <v>109</v>
      </c>
      <c r="H84" s="185">
        <v>1603.8800000000001</v>
      </c>
      <c r="I84" s="186"/>
      <c r="J84" s="187">
        <f>ROUND(I84*H84,2)</f>
        <v>0</v>
      </c>
      <c r="K84" s="183" t="s">
        <v>118</v>
      </c>
      <c r="L84" s="42"/>
      <c r="M84" s="188" t="s">
        <v>19</v>
      </c>
      <c r="N84" s="189" t="s">
        <v>40</v>
      </c>
      <c r="O84" s="82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AR84" s="192" t="s">
        <v>111</v>
      </c>
      <c r="AT84" s="192" t="s">
        <v>106</v>
      </c>
      <c r="AU84" s="192" t="s">
        <v>69</v>
      </c>
      <c r="AY84" s="16" t="s">
        <v>112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6" t="s">
        <v>77</v>
      </c>
      <c r="BK84" s="193">
        <f>ROUND(I84*H84,2)</f>
        <v>0</v>
      </c>
      <c r="BL84" s="16" t="s">
        <v>111</v>
      </c>
      <c r="BM84" s="192" t="s">
        <v>122</v>
      </c>
    </row>
    <row r="85" s="1" customFormat="1">
      <c r="B85" s="37"/>
      <c r="C85" s="38"/>
      <c r="D85" s="194" t="s">
        <v>113</v>
      </c>
      <c r="E85" s="38"/>
      <c r="F85" s="195" t="s">
        <v>121</v>
      </c>
      <c r="G85" s="38"/>
      <c r="H85" s="38"/>
      <c r="I85" s="134"/>
      <c r="J85" s="38"/>
      <c r="K85" s="38"/>
      <c r="L85" s="42"/>
      <c r="M85" s="196"/>
      <c r="N85" s="82"/>
      <c r="O85" s="82"/>
      <c r="P85" s="82"/>
      <c r="Q85" s="82"/>
      <c r="R85" s="82"/>
      <c r="S85" s="82"/>
      <c r="T85" s="83"/>
      <c r="AT85" s="16" t="s">
        <v>113</v>
      </c>
      <c r="AU85" s="16" t="s">
        <v>69</v>
      </c>
    </row>
    <row r="86" s="1" customFormat="1" ht="14.4" customHeight="1">
      <c r="B86" s="37"/>
      <c r="C86" s="197" t="s">
        <v>111</v>
      </c>
      <c r="D86" s="197" t="s">
        <v>123</v>
      </c>
      <c r="E86" s="198" t="s">
        <v>124</v>
      </c>
      <c r="F86" s="199" t="s">
        <v>125</v>
      </c>
      <c r="G86" s="200" t="s">
        <v>126</v>
      </c>
      <c r="H86" s="201">
        <v>3303.7600000000002</v>
      </c>
      <c r="I86" s="202"/>
      <c r="J86" s="203">
        <f>ROUND(I86*H86,2)</f>
        <v>0</v>
      </c>
      <c r="K86" s="199" t="s">
        <v>118</v>
      </c>
      <c r="L86" s="204"/>
      <c r="M86" s="205" t="s">
        <v>19</v>
      </c>
      <c r="N86" s="206" t="s">
        <v>40</v>
      </c>
      <c r="O86" s="82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AR86" s="192" t="s">
        <v>127</v>
      </c>
      <c r="AT86" s="192" t="s">
        <v>123</v>
      </c>
      <c r="AU86" s="192" t="s">
        <v>69</v>
      </c>
      <c r="AY86" s="16" t="s">
        <v>112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6" t="s">
        <v>77</v>
      </c>
      <c r="BK86" s="193">
        <f>ROUND(I86*H86,2)</f>
        <v>0</v>
      </c>
      <c r="BL86" s="16" t="s">
        <v>111</v>
      </c>
      <c r="BM86" s="192" t="s">
        <v>127</v>
      </c>
    </row>
    <row r="87" s="1" customFormat="1">
      <c r="B87" s="37"/>
      <c r="C87" s="38"/>
      <c r="D87" s="194" t="s">
        <v>113</v>
      </c>
      <c r="E87" s="38"/>
      <c r="F87" s="195" t="s">
        <v>125</v>
      </c>
      <c r="G87" s="38"/>
      <c r="H87" s="38"/>
      <c r="I87" s="134"/>
      <c r="J87" s="38"/>
      <c r="K87" s="38"/>
      <c r="L87" s="42"/>
      <c r="M87" s="196"/>
      <c r="N87" s="82"/>
      <c r="O87" s="82"/>
      <c r="P87" s="82"/>
      <c r="Q87" s="82"/>
      <c r="R87" s="82"/>
      <c r="S87" s="82"/>
      <c r="T87" s="83"/>
      <c r="AT87" s="16" t="s">
        <v>113</v>
      </c>
      <c r="AU87" s="16" t="s">
        <v>69</v>
      </c>
    </row>
    <row r="88" s="1" customFormat="1" ht="32.4" customHeight="1">
      <c r="B88" s="37"/>
      <c r="C88" s="181" t="s">
        <v>128</v>
      </c>
      <c r="D88" s="181" t="s">
        <v>106</v>
      </c>
      <c r="E88" s="182" t="s">
        <v>129</v>
      </c>
      <c r="F88" s="183" t="s">
        <v>130</v>
      </c>
      <c r="G88" s="184" t="s">
        <v>131</v>
      </c>
      <c r="H88" s="185">
        <v>3187</v>
      </c>
      <c r="I88" s="186"/>
      <c r="J88" s="187">
        <f>ROUND(I88*H88,2)</f>
        <v>0</v>
      </c>
      <c r="K88" s="183" t="s">
        <v>118</v>
      </c>
      <c r="L88" s="42"/>
      <c r="M88" s="188" t="s">
        <v>19</v>
      </c>
      <c r="N88" s="189" t="s">
        <v>40</v>
      </c>
      <c r="O88" s="82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192" t="s">
        <v>111</v>
      </c>
      <c r="AT88" s="192" t="s">
        <v>106</v>
      </c>
      <c r="AU88" s="192" t="s">
        <v>69</v>
      </c>
      <c r="AY88" s="16" t="s">
        <v>112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6" t="s">
        <v>77</v>
      </c>
      <c r="BK88" s="193">
        <f>ROUND(I88*H88,2)</f>
        <v>0</v>
      </c>
      <c r="BL88" s="16" t="s">
        <v>111</v>
      </c>
      <c r="BM88" s="192" t="s">
        <v>132</v>
      </c>
    </row>
    <row r="89" s="1" customFormat="1">
      <c r="B89" s="37"/>
      <c r="C89" s="38"/>
      <c r="D89" s="194" t="s">
        <v>113</v>
      </c>
      <c r="E89" s="38"/>
      <c r="F89" s="195" t="s">
        <v>130</v>
      </c>
      <c r="G89" s="38"/>
      <c r="H89" s="38"/>
      <c r="I89" s="134"/>
      <c r="J89" s="38"/>
      <c r="K89" s="38"/>
      <c r="L89" s="42"/>
      <c r="M89" s="196"/>
      <c r="N89" s="82"/>
      <c r="O89" s="82"/>
      <c r="P89" s="82"/>
      <c r="Q89" s="82"/>
      <c r="R89" s="82"/>
      <c r="S89" s="82"/>
      <c r="T89" s="83"/>
      <c r="AT89" s="16" t="s">
        <v>113</v>
      </c>
      <c r="AU89" s="16" t="s">
        <v>69</v>
      </c>
    </row>
    <row r="90" s="1" customFormat="1" ht="21.6" customHeight="1">
      <c r="B90" s="37"/>
      <c r="C90" s="181" t="s">
        <v>122</v>
      </c>
      <c r="D90" s="181" t="s">
        <v>106</v>
      </c>
      <c r="E90" s="182" t="s">
        <v>133</v>
      </c>
      <c r="F90" s="183" t="s">
        <v>134</v>
      </c>
      <c r="G90" s="184" t="s">
        <v>135</v>
      </c>
      <c r="H90" s="185">
        <v>3886</v>
      </c>
      <c r="I90" s="186"/>
      <c r="J90" s="187">
        <f>ROUND(I90*H90,2)</f>
        <v>0</v>
      </c>
      <c r="K90" s="183" t="s">
        <v>118</v>
      </c>
      <c r="L90" s="42"/>
      <c r="M90" s="188" t="s">
        <v>19</v>
      </c>
      <c r="N90" s="189" t="s">
        <v>40</v>
      </c>
      <c r="O90" s="82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AR90" s="192" t="s">
        <v>111</v>
      </c>
      <c r="AT90" s="192" t="s">
        <v>106</v>
      </c>
      <c r="AU90" s="192" t="s">
        <v>69</v>
      </c>
      <c r="AY90" s="16" t="s">
        <v>112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6" t="s">
        <v>77</v>
      </c>
      <c r="BK90" s="193">
        <f>ROUND(I90*H90,2)</f>
        <v>0</v>
      </c>
      <c r="BL90" s="16" t="s">
        <v>111</v>
      </c>
      <c r="BM90" s="192" t="s">
        <v>136</v>
      </c>
    </row>
    <row r="91" s="1" customFormat="1">
      <c r="B91" s="37"/>
      <c r="C91" s="38"/>
      <c r="D91" s="194" t="s">
        <v>113</v>
      </c>
      <c r="E91" s="38"/>
      <c r="F91" s="195" t="s">
        <v>134</v>
      </c>
      <c r="G91" s="38"/>
      <c r="H91" s="38"/>
      <c r="I91" s="134"/>
      <c r="J91" s="38"/>
      <c r="K91" s="38"/>
      <c r="L91" s="42"/>
      <c r="M91" s="196"/>
      <c r="N91" s="82"/>
      <c r="O91" s="82"/>
      <c r="P91" s="82"/>
      <c r="Q91" s="82"/>
      <c r="R91" s="82"/>
      <c r="S91" s="82"/>
      <c r="T91" s="83"/>
      <c r="AT91" s="16" t="s">
        <v>113</v>
      </c>
      <c r="AU91" s="16" t="s">
        <v>69</v>
      </c>
    </row>
    <row r="92" s="1" customFormat="1" ht="21.6" customHeight="1">
      <c r="B92" s="37"/>
      <c r="C92" s="197" t="s">
        <v>137</v>
      </c>
      <c r="D92" s="207" t="s">
        <v>123</v>
      </c>
      <c r="E92" s="198" t="s">
        <v>138</v>
      </c>
      <c r="F92" s="199" t="s">
        <v>139</v>
      </c>
      <c r="G92" s="200" t="s">
        <v>131</v>
      </c>
      <c r="H92" s="201">
        <v>3124</v>
      </c>
      <c r="I92" s="202"/>
      <c r="J92" s="203">
        <f>ROUND(I92*H92,2)</f>
        <v>0</v>
      </c>
      <c r="K92" s="199" t="s">
        <v>118</v>
      </c>
      <c r="L92" s="204"/>
      <c r="M92" s="205" t="s">
        <v>19</v>
      </c>
      <c r="N92" s="206" t="s">
        <v>40</v>
      </c>
      <c r="O92" s="82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192" t="s">
        <v>127</v>
      </c>
      <c r="AT92" s="192" t="s">
        <v>123</v>
      </c>
      <c r="AU92" s="192" t="s">
        <v>69</v>
      </c>
      <c r="AY92" s="16" t="s">
        <v>112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6" t="s">
        <v>77</v>
      </c>
      <c r="BK92" s="193">
        <f>ROUND(I92*H92,2)</f>
        <v>0</v>
      </c>
      <c r="BL92" s="16" t="s">
        <v>111</v>
      </c>
      <c r="BM92" s="192" t="s">
        <v>140</v>
      </c>
    </row>
    <row r="93" s="1" customFormat="1">
      <c r="B93" s="37"/>
      <c r="C93" s="38"/>
      <c r="D93" s="194" t="s">
        <v>113</v>
      </c>
      <c r="E93" s="38"/>
      <c r="F93" s="195" t="s">
        <v>139</v>
      </c>
      <c r="G93" s="38"/>
      <c r="H93" s="38"/>
      <c r="I93" s="134"/>
      <c r="J93" s="38"/>
      <c r="K93" s="38"/>
      <c r="L93" s="42"/>
      <c r="M93" s="196"/>
      <c r="N93" s="82"/>
      <c r="O93" s="82"/>
      <c r="P93" s="82"/>
      <c r="Q93" s="82"/>
      <c r="R93" s="82"/>
      <c r="S93" s="82"/>
      <c r="T93" s="83"/>
      <c r="AT93" s="16" t="s">
        <v>113</v>
      </c>
      <c r="AU93" s="16" t="s">
        <v>69</v>
      </c>
    </row>
    <row r="94" s="1" customFormat="1" ht="21.6" customHeight="1">
      <c r="B94" s="37"/>
      <c r="C94" s="197" t="s">
        <v>127</v>
      </c>
      <c r="D94" s="207" t="s">
        <v>123</v>
      </c>
      <c r="E94" s="198" t="s">
        <v>141</v>
      </c>
      <c r="F94" s="199" t="s">
        <v>142</v>
      </c>
      <c r="G94" s="200" t="s">
        <v>131</v>
      </c>
      <c r="H94" s="201">
        <v>13</v>
      </c>
      <c r="I94" s="202"/>
      <c r="J94" s="203">
        <f>ROUND(I94*H94,2)</f>
        <v>0</v>
      </c>
      <c r="K94" s="199" t="s">
        <v>143</v>
      </c>
      <c r="L94" s="204"/>
      <c r="M94" s="205" t="s">
        <v>19</v>
      </c>
      <c r="N94" s="206" t="s">
        <v>40</v>
      </c>
      <c r="O94" s="82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AR94" s="192" t="s">
        <v>127</v>
      </c>
      <c r="AT94" s="192" t="s">
        <v>123</v>
      </c>
      <c r="AU94" s="192" t="s">
        <v>69</v>
      </c>
      <c r="AY94" s="16" t="s">
        <v>112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6" t="s">
        <v>77</v>
      </c>
      <c r="BK94" s="193">
        <f>ROUND(I94*H94,2)</f>
        <v>0</v>
      </c>
      <c r="BL94" s="16" t="s">
        <v>111</v>
      </c>
      <c r="BM94" s="192" t="s">
        <v>144</v>
      </c>
    </row>
    <row r="95" s="1" customFormat="1">
      <c r="B95" s="37"/>
      <c r="C95" s="38"/>
      <c r="D95" s="194" t="s">
        <v>113</v>
      </c>
      <c r="E95" s="38"/>
      <c r="F95" s="195" t="s">
        <v>142</v>
      </c>
      <c r="G95" s="38"/>
      <c r="H95" s="38"/>
      <c r="I95" s="134"/>
      <c r="J95" s="38"/>
      <c r="K95" s="38"/>
      <c r="L95" s="42"/>
      <c r="M95" s="196"/>
      <c r="N95" s="82"/>
      <c r="O95" s="82"/>
      <c r="P95" s="82"/>
      <c r="Q95" s="82"/>
      <c r="R95" s="82"/>
      <c r="S95" s="82"/>
      <c r="T95" s="83"/>
      <c r="AT95" s="16" t="s">
        <v>113</v>
      </c>
      <c r="AU95" s="16" t="s">
        <v>69</v>
      </c>
    </row>
    <row r="96" s="1" customFormat="1" ht="14.4" customHeight="1">
      <c r="B96" s="37"/>
      <c r="C96" s="197" t="s">
        <v>145</v>
      </c>
      <c r="D96" s="197" t="s">
        <v>123</v>
      </c>
      <c r="E96" s="198" t="s">
        <v>146</v>
      </c>
      <c r="F96" s="199" t="s">
        <v>147</v>
      </c>
      <c r="G96" s="200" t="s">
        <v>131</v>
      </c>
      <c r="H96" s="201">
        <v>50</v>
      </c>
      <c r="I96" s="202"/>
      <c r="J96" s="203">
        <f>ROUND(I96*H96,2)</f>
        <v>0</v>
      </c>
      <c r="K96" s="199" t="s">
        <v>143</v>
      </c>
      <c r="L96" s="204"/>
      <c r="M96" s="205" t="s">
        <v>19</v>
      </c>
      <c r="N96" s="206" t="s">
        <v>40</v>
      </c>
      <c r="O96" s="82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192" t="s">
        <v>127</v>
      </c>
      <c r="AT96" s="192" t="s">
        <v>123</v>
      </c>
      <c r="AU96" s="192" t="s">
        <v>69</v>
      </c>
      <c r="AY96" s="16" t="s">
        <v>112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6" t="s">
        <v>77</v>
      </c>
      <c r="BK96" s="193">
        <f>ROUND(I96*H96,2)</f>
        <v>0</v>
      </c>
      <c r="BL96" s="16" t="s">
        <v>111</v>
      </c>
      <c r="BM96" s="192" t="s">
        <v>148</v>
      </c>
    </row>
    <row r="97" s="1" customFormat="1">
      <c r="B97" s="37"/>
      <c r="C97" s="38"/>
      <c r="D97" s="194" t="s">
        <v>113</v>
      </c>
      <c r="E97" s="38"/>
      <c r="F97" s="195" t="s">
        <v>147</v>
      </c>
      <c r="G97" s="38"/>
      <c r="H97" s="38"/>
      <c r="I97" s="134"/>
      <c r="J97" s="38"/>
      <c r="K97" s="38"/>
      <c r="L97" s="42"/>
      <c r="M97" s="196"/>
      <c r="N97" s="82"/>
      <c r="O97" s="82"/>
      <c r="P97" s="82"/>
      <c r="Q97" s="82"/>
      <c r="R97" s="82"/>
      <c r="S97" s="82"/>
      <c r="T97" s="83"/>
      <c r="AT97" s="16" t="s">
        <v>113</v>
      </c>
      <c r="AU97" s="16" t="s">
        <v>69</v>
      </c>
    </row>
    <row r="98" s="1" customFormat="1" ht="21.6" customHeight="1">
      <c r="B98" s="37"/>
      <c r="C98" s="197" t="s">
        <v>132</v>
      </c>
      <c r="D98" s="207" t="s">
        <v>123</v>
      </c>
      <c r="E98" s="198" t="s">
        <v>149</v>
      </c>
      <c r="F98" s="199" t="s">
        <v>150</v>
      </c>
      <c r="G98" s="200" t="s">
        <v>131</v>
      </c>
      <c r="H98" s="201">
        <v>2</v>
      </c>
      <c r="I98" s="202"/>
      <c r="J98" s="203">
        <f>ROUND(I98*H98,2)</f>
        <v>0</v>
      </c>
      <c r="K98" s="199" t="s">
        <v>118</v>
      </c>
      <c r="L98" s="204"/>
      <c r="M98" s="205" t="s">
        <v>19</v>
      </c>
      <c r="N98" s="206" t="s">
        <v>40</v>
      </c>
      <c r="O98" s="82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192" t="s">
        <v>127</v>
      </c>
      <c r="AT98" s="192" t="s">
        <v>123</v>
      </c>
      <c r="AU98" s="192" t="s">
        <v>69</v>
      </c>
      <c r="AY98" s="16" t="s">
        <v>112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6" t="s">
        <v>77</v>
      </c>
      <c r="BK98" s="193">
        <f>ROUND(I98*H98,2)</f>
        <v>0</v>
      </c>
      <c r="BL98" s="16" t="s">
        <v>111</v>
      </c>
      <c r="BM98" s="192" t="s">
        <v>151</v>
      </c>
    </row>
    <row r="99" s="1" customFormat="1">
      <c r="B99" s="37"/>
      <c r="C99" s="38"/>
      <c r="D99" s="194" t="s">
        <v>113</v>
      </c>
      <c r="E99" s="38"/>
      <c r="F99" s="195" t="s">
        <v>150</v>
      </c>
      <c r="G99" s="38"/>
      <c r="H99" s="38"/>
      <c r="I99" s="134"/>
      <c r="J99" s="38"/>
      <c r="K99" s="38"/>
      <c r="L99" s="42"/>
      <c r="M99" s="196"/>
      <c r="N99" s="82"/>
      <c r="O99" s="82"/>
      <c r="P99" s="82"/>
      <c r="Q99" s="82"/>
      <c r="R99" s="82"/>
      <c r="S99" s="82"/>
      <c r="T99" s="83"/>
      <c r="AT99" s="16" t="s">
        <v>113</v>
      </c>
      <c r="AU99" s="16" t="s">
        <v>69</v>
      </c>
    </row>
    <row r="100" s="1" customFormat="1" ht="14.4" customHeight="1">
      <c r="B100" s="37"/>
      <c r="C100" s="197" t="s">
        <v>152</v>
      </c>
      <c r="D100" s="207" t="s">
        <v>123</v>
      </c>
      <c r="E100" s="198" t="s">
        <v>153</v>
      </c>
      <c r="F100" s="199" t="s">
        <v>154</v>
      </c>
      <c r="G100" s="200" t="s">
        <v>135</v>
      </c>
      <c r="H100" s="201">
        <v>3836</v>
      </c>
      <c r="I100" s="202"/>
      <c r="J100" s="203">
        <f>ROUND(I100*H100,2)</f>
        <v>0</v>
      </c>
      <c r="K100" s="199" t="s">
        <v>118</v>
      </c>
      <c r="L100" s="204"/>
      <c r="M100" s="205" t="s">
        <v>19</v>
      </c>
      <c r="N100" s="206" t="s">
        <v>40</v>
      </c>
      <c r="O100" s="82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AR100" s="192" t="s">
        <v>127</v>
      </c>
      <c r="AT100" s="192" t="s">
        <v>123</v>
      </c>
      <c r="AU100" s="192" t="s">
        <v>69</v>
      </c>
      <c r="AY100" s="16" t="s">
        <v>112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6" t="s">
        <v>77</v>
      </c>
      <c r="BK100" s="193">
        <f>ROUND(I100*H100,2)</f>
        <v>0</v>
      </c>
      <c r="BL100" s="16" t="s">
        <v>111</v>
      </c>
      <c r="BM100" s="192" t="s">
        <v>155</v>
      </c>
    </row>
    <row r="101" s="1" customFormat="1">
      <c r="B101" s="37"/>
      <c r="C101" s="38"/>
      <c r="D101" s="194" t="s">
        <v>113</v>
      </c>
      <c r="E101" s="38"/>
      <c r="F101" s="195" t="s">
        <v>154</v>
      </c>
      <c r="G101" s="38"/>
      <c r="H101" s="38"/>
      <c r="I101" s="134"/>
      <c r="J101" s="38"/>
      <c r="K101" s="38"/>
      <c r="L101" s="42"/>
      <c r="M101" s="196"/>
      <c r="N101" s="82"/>
      <c r="O101" s="82"/>
      <c r="P101" s="82"/>
      <c r="Q101" s="82"/>
      <c r="R101" s="82"/>
      <c r="S101" s="82"/>
      <c r="T101" s="83"/>
      <c r="AT101" s="16" t="s">
        <v>113</v>
      </c>
      <c r="AU101" s="16" t="s">
        <v>69</v>
      </c>
    </row>
    <row r="102" s="1" customFormat="1" ht="14.4" customHeight="1">
      <c r="B102" s="37"/>
      <c r="C102" s="181" t="s">
        <v>156</v>
      </c>
      <c r="D102" s="181" t="s">
        <v>106</v>
      </c>
      <c r="E102" s="182" t="s">
        <v>157</v>
      </c>
      <c r="F102" s="183" t="s">
        <v>158</v>
      </c>
      <c r="G102" s="184" t="s">
        <v>117</v>
      </c>
      <c r="H102" s="185">
        <v>2.218</v>
      </c>
      <c r="I102" s="186"/>
      <c r="J102" s="187">
        <f>ROUND(I102*H102,2)</f>
        <v>0</v>
      </c>
      <c r="K102" s="183" t="s">
        <v>118</v>
      </c>
      <c r="L102" s="42"/>
      <c r="M102" s="188" t="s">
        <v>19</v>
      </c>
      <c r="N102" s="189" t="s">
        <v>40</v>
      </c>
      <c r="O102" s="82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192" t="s">
        <v>111</v>
      </c>
      <c r="AT102" s="192" t="s">
        <v>106</v>
      </c>
      <c r="AU102" s="192" t="s">
        <v>69</v>
      </c>
      <c r="AY102" s="16" t="s">
        <v>112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6" t="s">
        <v>77</v>
      </c>
      <c r="BK102" s="193">
        <f>ROUND(I102*H102,2)</f>
        <v>0</v>
      </c>
      <c r="BL102" s="16" t="s">
        <v>111</v>
      </c>
      <c r="BM102" s="192" t="s">
        <v>159</v>
      </c>
    </row>
    <row r="103" s="1" customFormat="1">
      <c r="B103" s="37"/>
      <c r="C103" s="38"/>
      <c r="D103" s="194" t="s">
        <v>113</v>
      </c>
      <c r="E103" s="38"/>
      <c r="F103" s="195" t="s">
        <v>158</v>
      </c>
      <c r="G103" s="38"/>
      <c r="H103" s="38"/>
      <c r="I103" s="134"/>
      <c r="J103" s="38"/>
      <c r="K103" s="38"/>
      <c r="L103" s="42"/>
      <c r="M103" s="196"/>
      <c r="N103" s="82"/>
      <c r="O103" s="82"/>
      <c r="P103" s="82"/>
      <c r="Q103" s="82"/>
      <c r="R103" s="82"/>
      <c r="S103" s="82"/>
      <c r="T103" s="83"/>
      <c r="AT103" s="16" t="s">
        <v>113</v>
      </c>
      <c r="AU103" s="16" t="s">
        <v>69</v>
      </c>
    </row>
    <row r="104" s="1" customFormat="1" ht="14.4" customHeight="1">
      <c r="B104" s="37"/>
      <c r="C104" s="181" t="s">
        <v>140</v>
      </c>
      <c r="D104" s="181" t="s">
        <v>106</v>
      </c>
      <c r="E104" s="182" t="s">
        <v>160</v>
      </c>
      <c r="F104" s="183" t="s">
        <v>161</v>
      </c>
      <c r="G104" s="184" t="s">
        <v>117</v>
      </c>
      <c r="H104" s="185">
        <v>1.9430000000000001</v>
      </c>
      <c r="I104" s="186"/>
      <c r="J104" s="187">
        <f>ROUND(I104*H104,2)</f>
        <v>0</v>
      </c>
      <c r="K104" s="183" t="s">
        <v>118</v>
      </c>
      <c r="L104" s="42"/>
      <c r="M104" s="188" t="s">
        <v>19</v>
      </c>
      <c r="N104" s="189" t="s">
        <v>40</v>
      </c>
      <c r="O104" s="82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AR104" s="192" t="s">
        <v>111</v>
      </c>
      <c r="AT104" s="192" t="s">
        <v>106</v>
      </c>
      <c r="AU104" s="192" t="s">
        <v>69</v>
      </c>
      <c r="AY104" s="16" t="s">
        <v>112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6" t="s">
        <v>77</v>
      </c>
      <c r="BK104" s="193">
        <f>ROUND(I104*H104,2)</f>
        <v>0</v>
      </c>
      <c r="BL104" s="16" t="s">
        <v>111</v>
      </c>
      <c r="BM104" s="192" t="s">
        <v>162</v>
      </c>
    </row>
    <row r="105" s="1" customFormat="1">
      <c r="B105" s="37"/>
      <c r="C105" s="38"/>
      <c r="D105" s="194" t="s">
        <v>113</v>
      </c>
      <c r="E105" s="38"/>
      <c r="F105" s="195" t="s">
        <v>161</v>
      </c>
      <c r="G105" s="38"/>
      <c r="H105" s="38"/>
      <c r="I105" s="134"/>
      <c r="J105" s="38"/>
      <c r="K105" s="38"/>
      <c r="L105" s="42"/>
      <c r="M105" s="196"/>
      <c r="N105" s="82"/>
      <c r="O105" s="82"/>
      <c r="P105" s="82"/>
      <c r="Q105" s="82"/>
      <c r="R105" s="82"/>
      <c r="S105" s="82"/>
      <c r="T105" s="83"/>
      <c r="AT105" s="16" t="s">
        <v>113</v>
      </c>
      <c r="AU105" s="16" t="s">
        <v>69</v>
      </c>
    </row>
    <row r="106" s="1" customFormat="1" ht="21.6" customHeight="1">
      <c r="B106" s="37"/>
      <c r="C106" s="181" t="s">
        <v>8</v>
      </c>
      <c r="D106" s="181" t="s">
        <v>106</v>
      </c>
      <c r="E106" s="182" t="s">
        <v>163</v>
      </c>
      <c r="F106" s="183" t="s">
        <v>164</v>
      </c>
      <c r="G106" s="184" t="s">
        <v>165</v>
      </c>
      <c r="H106" s="185">
        <v>58</v>
      </c>
      <c r="I106" s="186"/>
      <c r="J106" s="187">
        <f>ROUND(I106*H106,2)</f>
        <v>0</v>
      </c>
      <c r="K106" s="183" t="s">
        <v>118</v>
      </c>
      <c r="L106" s="42"/>
      <c r="M106" s="188" t="s">
        <v>19</v>
      </c>
      <c r="N106" s="189" t="s">
        <v>40</v>
      </c>
      <c r="O106" s="82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AR106" s="192" t="s">
        <v>111</v>
      </c>
      <c r="AT106" s="192" t="s">
        <v>106</v>
      </c>
      <c r="AU106" s="192" t="s">
        <v>69</v>
      </c>
      <c r="AY106" s="16" t="s">
        <v>112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6" t="s">
        <v>77</v>
      </c>
      <c r="BK106" s="193">
        <f>ROUND(I106*H106,2)</f>
        <v>0</v>
      </c>
      <c r="BL106" s="16" t="s">
        <v>111</v>
      </c>
      <c r="BM106" s="192" t="s">
        <v>166</v>
      </c>
    </row>
    <row r="107" s="1" customFormat="1">
      <c r="B107" s="37"/>
      <c r="C107" s="38"/>
      <c r="D107" s="194" t="s">
        <v>113</v>
      </c>
      <c r="E107" s="38"/>
      <c r="F107" s="195" t="s">
        <v>164</v>
      </c>
      <c r="G107" s="38"/>
      <c r="H107" s="38"/>
      <c r="I107" s="134"/>
      <c r="J107" s="38"/>
      <c r="K107" s="38"/>
      <c r="L107" s="42"/>
      <c r="M107" s="196"/>
      <c r="N107" s="82"/>
      <c r="O107" s="82"/>
      <c r="P107" s="82"/>
      <c r="Q107" s="82"/>
      <c r="R107" s="82"/>
      <c r="S107" s="82"/>
      <c r="T107" s="83"/>
      <c r="AT107" s="16" t="s">
        <v>113</v>
      </c>
      <c r="AU107" s="16" t="s">
        <v>69</v>
      </c>
    </row>
    <row r="108" s="1" customFormat="1" ht="32.4" customHeight="1">
      <c r="B108" s="37"/>
      <c r="C108" s="181" t="s">
        <v>144</v>
      </c>
      <c r="D108" s="181" t="s">
        <v>106</v>
      </c>
      <c r="E108" s="182" t="s">
        <v>167</v>
      </c>
      <c r="F108" s="183" t="s">
        <v>168</v>
      </c>
      <c r="G108" s="184" t="s">
        <v>165</v>
      </c>
      <c r="H108" s="185">
        <v>14</v>
      </c>
      <c r="I108" s="186"/>
      <c r="J108" s="187">
        <f>ROUND(I108*H108,2)</f>
        <v>0</v>
      </c>
      <c r="K108" s="183" t="s">
        <v>118</v>
      </c>
      <c r="L108" s="42"/>
      <c r="M108" s="188" t="s">
        <v>19</v>
      </c>
      <c r="N108" s="189" t="s">
        <v>40</v>
      </c>
      <c r="O108" s="82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AR108" s="192" t="s">
        <v>111</v>
      </c>
      <c r="AT108" s="192" t="s">
        <v>106</v>
      </c>
      <c r="AU108" s="192" t="s">
        <v>69</v>
      </c>
      <c r="AY108" s="16" t="s">
        <v>112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6" t="s">
        <v>77</v>
      </c>
      <c r="BK108" s="193">
        <f>ROUND(I108*H108,2)</f>
        <v>0</v>
      </c>
      <c r="BL108" s="16" t="s">
        <v>111</v>
      </c>
      <c r="BM108" s="192" t="s">
        <v>169</v>
      </c>
    </row>
    <row r="109" s="1" customFormat="1">
      <c r="B109" s="37"/>
      <c r="C109" s="38"/>
      <c r="D109" s="194" t="s">
        <v>113</v>
      </c>
      <c r="E109" s="38"/>
      <c r="F109" s="195" t="s">
        <v>168</v>
      </c>
      <c r="G109" s="38"/>
      <c r="H109" s="38"/>
      <c r="I109" s="134"/>
      <c r="J109" s="38"/>
      <c r="K109" s="38"/>
      <c r="L109" s="42"/>
      <c r="M109" s="196"/>
      <c r="N109" s="82"/>
      <c r="O109" s="82"/>
      <c r="P109" s="82"/>
      <c r="Q109" s="82"/>
      <c r="R109" s="82"/>
      <c r="S109" s="82"/>
      <c r="T109" s="83"/>
      <c r="AT109" s="16" t="s">
        <v>113</v>
      </c>
      <c r="AU109" s="16" t="s">
        <v>69</v>
      </c>
    </row>
    <row r="110" s="1" customFormat="1" ht="32.4" customHeight="1">
      <c r="B110" s="37"/>
      <c r="C110" s="181" t="s">
        <v>170</v>
      </c>
      <c r="D110" s="181" t="s">
        <v>106</v>
      </c>
      <c r="E110" s="182" t="s">
        <v>171</v>
      </c>
      <c r="F110" s="183" t="s">
        <v>172</v>
      </c>
      <c r="G110" s="184" t="s">
        <v>135</v>
      </c>
      <c r="H110" s="185">
        <v>4086</v>
      </c>
      <c r="I110" s="186"/>
      <c r="J110" s="187">
        <f>ROUND(I110*H110,2)</f>
        <v>0</v>
      </c>
      <c r="K110" s="183" t="s">
        <v>118</v>
      </c>
      <c r="L110" s="42"/>
      <c r="M110" s="188" t="s">
        <v>19</v>
      </c>
      <c r="N110" s="189" t="s">
        <v>40</v>
      </c>
      <c r="O110" s="82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AR110" s="192" t="s">
        <v>111</v>
      </c>
      <c r="AT110" s="192" t="s">
        <v>106</v>
      </c>
      <c r="AU110" s="192" t="s">
        <v>69</v>
      </c>
      <c r="AY110" s="16" t="s">
        <v>112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6" t="s">
        <v>77</v>
      </c>
      <c r="BK110" s="193">
        <f>ROUND(I110*H110,2)</f>
        <v>0</v>
      </c>
      <c r="BL110" s="16" t="s">
        <v>111</v>
      </c>
      <c r="BM110" s="192" t="s">
        <v>173</v>
      </c>
    </row>
    <row r="111" s="1" customFormat="1">
      <c r="B111" s="37"/>
      <c r="C111" s="38"/>
      <c r="D111" s="194" t="s">
        <v>113</v>
      </c>
      <c r="E111" s="38"/>
      <c r="F111" s="195" t="s">
        <v>172</v>
      </c>
      <c r="G111" s="38"/>
      <c r="H111" s="38"/>
      <c r="I111" s="134"/>
      <c r="J111" s="38"/>
      <c r="K111" s="38"/>
      <c r="L111" s="42"/>
      <c r="M111" s="196"/>
      <c r="N111" s="82"/>
      <c r="O111" s="82"/>
      <c r="P111" s="82"/>
      <c r="Q111" s="82"/>
      <c r="R111" s="82"/>
      <c r="S111" s="82"/>
      <c r="T111" s="83"/>
      <c r="AT111" s="16" t="s">
        <v>113</v>
      </c>
      <c r="AU111" s="16" t="s">
        <v>69</v>
      </c>
    </row>
    <row r="112" s="1" customFormat="1" ht="32.4" customHeight="1">
      <c r="B112" s="37"/>
      <c r="C112" s="181" t="s">
        <v>148</v>
      </c>
      <c r="D112" s="181" t="s">
        <v>106</v>
      </c>
      <c r="E112" s="182" t="s">
        <v>174</v>
      </c>
      <c r="F112" s="183" t="s">
        <v>175</v>
      </c>
      <c r="G112" s="184" t="s">
        <v>135</v>
      </c>
      <c r="H112" s="185">
        <v>4086</v>
      </c>
      <c r="I112" s="186"/>
      <c r="J112" s="187">
        <f>ROUND(I112*H112,2)</f>
        <v>0</v>
      </c>
      <c r="K112" s="183" t="s">
        <v>118</v>
      </c>
      <c r="L112" s="42"/>
      <c r="M112" s="188" t="s">
        <v>19</v>
      </c>
      <c r="N112" s="189" t="s">
        <v>40</v>
      </c>
      <c r="O112" s="82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AR112" s="192" t="s">
        <v>111</v>
      </c>
      <c r="AT112" s="192" t="s">
        <v>106</v>
      </c>
      <c r="AU112" s="192" t="s">
        <v>69</v>
      </c>
      <c r="AY112" s="16" t="s">
        <v>112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6" t="s">
        <v>77</v>
      </c>
      <c r="BK112" s="193">
        <f>ROUND(I112*H112,2)</f>
        <v>0</v>
      </c>
      <c r="BL112" s="16" t="s">
        <v>111</v>
      </c>
      <c r="BM112" s="192" t="s">
        <v>176</v>
      </c>
    </row>
    <row r="113" s="1" customFormat="1">
      <c r="B113" s="37"/>
      <c r="C113" s="38"/>
      <c r="D113" s="194" t="s">
        <v>113</v>
      </c>
      <c r="E113" s="38"/>
      <c r="F113" s="195" t="s">
        <v>175</v>
      </c>
      <c r="G113" s="38"/>
      <c r="H113" s="38"/>
      <c r="I113" s="134"/>
      <c r="J113" s="38"/>
      <c r="K113" s="38"/>
      <c r="L113" s="42"/>
      <c r="M113" s="196"/>
      <c r="N113" s="82"/>
      <c r="O113" s="82"/>
      <c r="P113" s="82"/>
      <c r="Q113" s="82"/>
      <c r="R113" s="82"/>
      <c r="S113" s="82"/>
      <c r="T113" s="83"/>
      <c r="AT113" s="16" t="s">
        <v>113</v>
      </c>
      <c r="AU113" s="16" t="s">
        <v>69</v>
      </c>
    </row>
    <row r="114" s="1" customFormat="1" ht="14.4" customHeight="1">
      <c r="B114" s="37"/>
      <c r="C114" s="181" t="s">
        <v>177</v>
      </c>
      <c r="D114" s="181" t="s">
        <v>106</v>
      </c>
      <c r="E114" s="182" t="s">
        <v>178</v>
      </c>
      <c r="F114" s="183" t="s">
        <v>179</v>
      </c>
      <c r="G114" s="184" t="s">
        <v>131</v>
      </c>
      <c r="H114" s="185">
        <v>1</v>
      </c>
      <c r="I114" s="186"/>
      <c r="J114" s="187">
        <f>ROUND(I114*H114,2)</f>
        <v>0</v>
      </c>
      <c r="K114" s="183" t="s">
        <v>118</v>
      </c>
      <c r="L114" s="42"/>
      <c r="M114" s="188" t="s">
        <v>19</v>
      </c>
      <c r="N114" s="189" t="s">
        <v>40</v>
      </c>
      <c r="O114" s="82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AR114" s="192" t="s">
        <v>111</v>
      </c>
      <c r="AT114" s="192" t="s">
        <v>106</v>
      </c>
      <c r="AU114" s="192" t="s">
        <v>69</v>
      </c>
      <c r="AY114" s="16" t="s">
        <v>112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6" t="s">
        <v>77</v>
      </c>
      <c r="BK114" s="193">
        <f>ROUND(I114*H114,2)</f>
        <v>0</v>
      </c>
      <c r="BL114" s="16" t="s">
        <v>111</v>
      </c>
      <c r="BM114" s="192" t="s">
        <v>180</v>
      </c>
    </row>
    <row r="115" s="1" customFormat="1">
      <c r="B115" s="37"/>
      <c r="C115" s="38"/>
      <c r="D115" s="194" t="s">
        <v>113</v>
      </c>
      <c r="E115" s="38"/>
      <c r="F115" s="195" t="s">
        <v>179</v>
      </c>
      <c r="G115" s="38"/>
      <c r="H115" s="38"/>
      <c r="I115" s="134"/>
      <c r="J115" s="38"/>
      <c r="K115" s="38"/>
      <c r="L115" s="42"/>
      <c r="M115" s="196"/>
      <c r="N115" s="82"/>
      <c r="O115" s="82"/>
      <c r="P115" s="82"/>
      <c r="Q115" s="82"/>
      <c r="R115" s="82"/>
      <c r="S115" s="82"/>
      <c r="T115" s="83"/>
      <c r="AT115" s="16" t="s">
        <v>113</v>
      </c>
      <c r="AU115" s="16" t="s">
        <v>69</v>
      </c>
    </row>
    <row r="116" s="1" customFormat="1" ht="14.4" customHeight="1">
      <c r="B116" s="37"/>
      <c r="C116" s="181" t="s">
        <v>151</v>
      </c>
      <c r="D116" s="181" t="s">
        <v>106</v>
      </c>
      <c r="E116" s="182" t="s">
        <v>181</v>
      </c>
      <c r="F116" s="183" t="s">
        <v>182</v>
      </c>
      <c r="G116" s="184" t="s">
        <v>131</v>
      </c>
      <c r="H116" s="185">
        <v>1</v>
      </c>
      <c r="I116" s="186"/>
      <c r="J116" s="187">
        <f>ROUND(I116*H116,2)</f>
        <v>0</v>
      </c>
      <c r="K116" s="183" t="s">
        <v>118</v>
      </c>
      <c r="L116" s="42"/>
      <c r="M116" s="188" t="s">
        <v>19</v>
      </c>
      <c r="N116" s="189" t="s">
        <v>40</v>
      </c>
      <c r="O116" s="82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AR116" s="192" t="s">
        <v>111</v>
      </c>
      <c r="AT116" s="192" t="s">
        <v>106</v>
      </c>
      <c r="AU116" s="192" t="s">
        <v>69</v>
      </c>
      <c r="AY116" s="16" t="s">
        <v>112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6" t="s">
        <v>77</v>
      </c>
      <c r="BK116" s="193">
        <f>ROUND(I116*H116,2)</f>
        <v>0</v>
      </c>
      <c r="BL116" s="16" t="s">
        <v>111</v>
      </c>
      <c r="BM116" s="192" t="s">
        <v>183</v>
      </c>
    </row>
    <row r="117" s="1" customFormat="1">
      <c r="B117" s="37"/>
      <c r="C117" s="38"/>
      <c r="D117" s="194" t="s">
        <v>113</v>
      </c>
      <c r="E117" s="38"/>
      <c r="F117" s="195" t="s">
        <v>182</v>
      </c>
      <c r="G117" s="38"/>
      <c r="H117" s="38"/>
      <c r="I117" s="134"/>
      <c r="J117" s="38"/>
      <c r="K117" s="38"/>
      <c r="L117" s="42"/>
      <c r="M117" s="196"/>
      <c r="N117" s="82"/>
      <c r="O117" s="82"/>
      <c r="P117" s="82"/>
      <c r="Q117" s="82"/>
      <c r="R117" s="82"/>
      <c r="S117" s="82"/>
      <c r="T117" s="83"/>
      <c r="AT117" s="16" t="s">
        <v>113</v>
      </c>
      <c r="AU117" s="16" t="s">
        <v>69</v>
      </c>
    </row>
    <row r="118" s="1" customFormat="1" ht="14.4" customHeight="1">
      <c r="B118" s="37"/>
      <c r="C118" s="181" t="s">
        <v>7</v>
      </c>
      <c r="D118" s="181" t="s">
        <v>106</v>
      </c>
      <c r="E118" s="182" t="s">
        <v>184</v>
      </c>
      <c r="F118" s="183" t="s">
        <v>185</v>
      </c>
      <c r="G118" s="184" t="s">
        <v>131</v>
      </c>
      <c r="H118" s="185">
        <v>16</v>
      </c>
      <c r="I118" s="186"/>
      <c r="J118" s="187">
        <f>ROUND(I118*H118,2)</f>
        <v>0</v>
      </c>
      <c r="K118" s="183" t="s">
        <v>118</v>
      </c>
      <c r="L118" s="42"/>
      <c r="M118" s="188" t="s">
        <v>19</v>
      </c>
      <c r="N118" s="189" t="s">
        <v>40</v>
      </c>
      <c r="O118" s="82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AR118" s="192" t="s">
        <v>111</v>
      </c>
      <c r="AT118" s="192" t="s">
        <v>106</v>
      </c>
      <c r="AU118" s="192" t="s">
        <v>69</v>
      </c>
      <c r="AY118" s="16" t="s">
        <v>112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6" t="s">
        <v>77</v>
      </c>
      <c r="BK118" s="193">
        <f>ROUND(I118*H118,2)</f>
        <v>0</v>
      </c>
      <c r="BL118" s="16" t="s">
        <v>111</v>
      </c>
      <c r="BM118" s="192" t="s">
        <v>186</v>
      </c>
    </row>
    <row r="119" s="1" customFormat="1">
      <c r="B119" s="37"/>
      <c r="C119" s="38"/>
      <c r="D119" s="194" t="s">
        <v>113</v>
      </c>
      <c r="E119" s="38"/>
      <c r="F119" s="195" t="s">
        <v>185</v>
      </c>
      <c r="G119" s="38"/>
      <c r="H119" s="38"/>
      <c r="I119" s="134"/>
      <c r="J119" s="38"/>
      <c r="K119" s="38"/>
      <c r="L119" s="42"/>
      <c r="M119" s="196"/>
      <c r="N119" s="82"/>
      <c r="O119" s="82"/>
      <c r="P119" s="82"/>
      <c r="Q119" s="82"/>
      <c r="R119" s="82"/>
      <c r="S119" s="82"/>
      <c r="T119" s="83"/>
      <c r="AT119" s="16" t="s">
        <v>113</v>
      </c>
      <c r="AU119" s="16" t="s">
        <v>69</v>
      </c>
    </row>
    <row r="120" s="1" customFormat="1" ht="14.4" customHeight="1">
      <c r="B120" s="37"/>
      <c r="C120" s="181" t="s">
        <v>155</v>
      </c>
      <c r="D120" s="181" t="s">
        <v>106</v>
      </c>
      <c r="E120" s="182" t="s">
        <v>187</v>
      </c>
      <c r="F120" s="183" t="s">
        <v>188</v>
      </c>
      <c r="G120" s="184" t="s">
        <v>131</v>
      </c>
      <c r="H120" s="185">
        <v>16</v>
      </c>
      <c r="I120" s="186"/>
      <c r="J120" s="187">
        <f>ROUND(I120*H120,2)</f>
        <v>0</v>
      </c>
      <c r="K120" s="183" t="s">
        <v>118</v>
      </c>
      <c r="L120" s="42"/>
      <c r="M120" s="188" t="s">
        <v>19</v>
      </c>
      <c r="N120" s="189" t="s">
        <v>40</v>
      </c>
      <c r="O120" s="82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AR120" s="192" t="s">
        <v>111</v>
      </c>
      <c r="AT120" s="192" t="s">
        <v>106</v>
      </c>
      <c r="AU120" s="192" t="s">
        <v>69</v>
      </c>
      <c r="AY120" s="16" t="s">
        <v>112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6" t="s">
        <v>77</v>
      </c>
      <c r="BK120" s="193">
        <f>ROUND(I120*H120,2)</f>
        <v>0</v>
      </c>
      <c r="BL120" s="16" t="s">
        <v>111</v>
      </c>
      <c r="BM120" s="192" t="s">
        <v>189</v>
      </c>
    </row>
    <row r="121" s="1" customFormat="1">
      <c r="B121" s="37"/>
      <c r="C121" s="38"/>
      <c r="D121" s="194" t="s">
        <v>113</v>
      </c>
      <c r="E121" s="38"/>
      <c r="F121" s="195" t="s">
        <v>188</v>
      </c>
      <c r="G121" s="38"/>
      <c r="H121" s="38"/>
      <c r="I121" s="134"/>
      <c r="J121" s="38"/>
      <c r="K121" s="38"/>
      <c r="L121" s="42"/>
      <c r="M121" s="196"/>
      <c r="N121" s="82"/>
      <c r="O121" s="82"/>
      <c r="P121" s="82"/>
      <c r="Q121" s="82"/>
      <c r="R121" s="82"/>
      <c r="S121" s="82"/>
      <c r="T121" s="83"/>
      <c r="AT121" s="16" t="s">
        <v>113</v>
      </c>
      <c r="AU121" s="16" t="s">
        <v>69</v>
      </c>
    </row>
    <row r="122" s="1" customFormat="1" ht="14.4" customHeight="1">
      <c r="B122" s="37"/>
      <c r="C122" s="181" t="s">
        <v>190</v>
      </c>
      <c r="D122" s="181" t="s">
        <v>106</v>
      </c>
      <c r="E122" s="182" t="s">
        <v>191</v>
      </c>
      <c r="F122" s="183" t="s">
        <v>192</v>
      </c>
      <c r="G122" s="184" t="s">
        <v>131</v>
      </c>
      <c r="H122" s="185">
        <v>6</v>
      </c>
      <c r="I122" s="186"/>
      <c r="J122" s="187">
        <f>ROUND(I122*H122,2)</f>
        <v>0</v>
      </c>
      <c r="K122" s="183" t="s">
        <v>118</v>
      </c>
      <c r="L122" s="42"/>
      <c r="M122" s="188" t="s">
        <v>19</v>
      </c>
      <c r="N122" s="189" t="s">
        <v>40</v>
      </c>
      <c r="O122" s="82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AR122" s="192" t="s">
        <v>111</v>
      </c>
      <c r="AT122" s="192" t="s">
        <v>106</v>
      </c>
      <c r="AU122" s="192" t="s">
        <v>69</v>
      </c>
      <c r="AY122" s="16" t="s">
        <v>112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6" t="s">
        <v>77</v>
      </c>
      <c r="BK122" s="193">
        <f>ROUND(I122*H122,2)</f>
        <v>0</v>
      </c>
      <c r="BL122" s="16" t="s">
        <v>111</v>
      </c>
      <c r="BM122" s="192" t="s">
        <v>193</v>
      </c>
    </row>
    <row r="123" s="1" customFormat="1">
      <c r="B123" s="37"/>
      <c r="C123" s="38"/>
      <c r="D123" s="194" t="s">
        <v>113</v>
      </c>
      <c r="E123" s="38"/>
      <c r="F123" s="195" t="s">
        <v>192</v>
      </c>
      <c r="G123" s="38"/>
      <c r="H123" s="38"/>
      <c r="I123" s="134"/>
      <c r="J123" s="38"/>
      <c r="K123" s="38"/>
      <c r="L123" s="42"/>
      <c r="M123" s="196"/>
      <c r="N123" s="82"/>
      <c r="O123" s="82"/>
      <c r="P123" s="82"/>
      <c r="Q123" s="82"/>
      <c r="R123" s="82"/>
      <c r="S123" s="82"/>
      <c r="T123" s="83"/>
      <c r="AT123" s="16" t="s">
        <v>113</v>
      </c>
      <c r="AU123" s="16" t="s">
        <v>69</v>
      </c>
    </row>
    <row r="124" s="1" customFormat="1" ht="14.4" customHeight="1">
      <c r="B124" s="37"/>
      <c r="C124" s="181" t="s">
        <v>194</v>
      </c>
      <c r="D124" s="181" t="s">
        <v>106</v>
      </c>
      <c r="E124" s="182" t="s">
        <v>195</v>
      </c>
      <c r="F124" s="183" t="s">
        <v>196</v>
      </c>
      <c r="G124" s="184" t="s">
        <v>131</v>
      </c>
      <c r="H124" s="185">
        <v>1</v>
      </c>
      <c r="I124" s="186"/>
      <c r="J124" s="187">
        <f>ROUND(I124*H124,2)</f>
        <v>0</v>
      </c>
      <c r="K124" s="183" t="s">
        <v>118</v>
      </c>
      <c r="L124" s="42"/>
      <c r="M124" s="188" t="s">
        <v>19</v>
      </c>
      <c r="N124" s="189" t="s">
        <v>40</v>
      </c>
      <c r="O124" s="8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192" t="s">
        <v>111</v>
      </c>
      <c r="AT124" s="192" t="s">
        <v>106</v>
      </c>
      <c r="AU124" s="192" t="s">
        <v>69</v>
      </c>
      <c r="AY124" s="16" t="s">
        <v>112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6" t="s">
        <v>77</v>
      </c>
      <c r="BK124" s="193">
        <f>ROUND(I124*H124,2)</f>
        <v>0</v>
      </c>
      <c r="BL124" s="16" t="s">
        <v>111</v>
      </c>
      <c r="BM124" s="192" t="s">
        <v>197</v>
      </c>
    </row>
    <row r="125" s="1" customFormat="1">
      <c r="B125" s="37"/>
      <c r="C125" s="38"/>
      <c r="D125" s="194" t="s">
        <v>113</v>
      </c>
      <c r="E125" s="38"/>
      <c r="F125" s="195" t="s">
        <v>196</v>
      </c>
      <c r="G125" s="38"/>
      <c r="H125" s="38"/>
      <c r="I125" s="134"/>
      <c r="J125" s="38"/>
      <c r="K125" s="38"/>
      <c r="L125" s="42"/>
      <c r="M125" s="196"/>
      <c r="N125" s="82"/>
      <c r="O125" s="82"/>
      <c r="P125" s="82"/>
      <c r="Q125" s="82"/>
      <c r="R125" s="82"/>
      <c r="S125" s="82"/>
      <c r="T125" s="83"/>
      <c r="AT125" s="16" t="s">
        <v>113</v>
      </c>
      <c r="AU125" s="16" t="s">
        <v>69</v>
      </c>
    </row>
    <row r="126" s="1" customFormat="1" ht="21.6" customHeight="1">
      <c r="B126" s="37"/>
      <c r="C126" s="181" t="s">
        <v>198</v>
      </c>
      <c r="D126" s="181" t="s">
        <v>106</v>
      </c>
      <c r="E126" s="182" t="s">
        <v>199</v>
      </c>
      <c r="F126" s="183" t="s">
        <v>200</v>
      </c>
      <c r="G126" s="184" t="s">
        <v>131</v>
      </c>
      <c r="H126" s="185">
        <v>56</v>
      </c>
      <c r="I126" s="186"/>
      <c r="J126" s="187">
        <f>ROUND(I126*H126,2)</f>
        <v>0</v>
      </c>
      <c r="K126" s="183" t="s">
        <v>118</v>
      </c>
      <c r="L126" s="42"/>
      <c r="M126" s="188" t="s">
        <v>19</v>
      </c>
      <c r="N126" s="189" t="s">
        <v>40</v>
      </c>
      <c r="O126" s="8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192" t="s">
        <v>111</v>
      </c>
      <c r="AT126" s="192" t="s">
        <v>106</v>
      </c>
      <c r="AU126" s="192" t="s">
        <v>69</v>
      </c>
      <c r="AY126" s="16" t="s">
        <v>112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6" t="s">
        <v>77</v>
      </c>
      <c r="BK126" s="193">
        <f>ROUND(I126*H126,2)</f>
        <v>0</v>
      </c>
      <c r="BL126" s="16" t="s">
        <v>111</v>
      </c>
      <c r="BM126" s="192" t="s">
        <v>201</v>
      </c>
    </row>
    <row r="127" s="1" customFormat="1">
      <c r="B127" s="37"/>
      <c r="C127" s="38"/>
      <c r="D127" s="194" t="s">
        <v>113</v>
      </c>
      <c r="E127" s="38"/>
      <c r="F127" s="195" t="s">
        <v>200</v>
      </c>
      <c r="G127" s="38"/>
      <c r="H127" s="38"/>
      <c r="I127" s="134"/>
      <c r="J127" s="38"/>
      <c r="K127" s="38"/>
      <c r="L127" s="42"/>
      <c r="M127" s="196"/>
      <c r="N127" s="82"/>
      <c r="O127" s="82"/>
      <c r="P127" s="82"/>
      <c r="Q127" s="82"/>
      <c r="R127" s="82"/>
      <c r="S127" s="82"/>
      <c r="T127" s="83"/>
      <c r="AT127" s="16" t="s">
        <v>113</v>
      </c>
      <c r="AU127" s="16" t="s">
        <v>69</v>
      </c>
    </row>
    <row r="128" s="1" customFormat="1" ht="21.6" customHeight="1">
      <c r="B128" s="37"/>
      <c r="C128" s="181" t="s">
        <v>202</v>
      </c>
      <c r="D128" s="181" t="s">
        <v>106</v>
      </c>
      <c r="E128" s="182" t="s">
        <v>203</v>
      </c>
      <c r="F128" s="183" t="s">
        <v>204</v>
      </c>
      <c r="G128" s="184" t="s">
        <v>205</v>
      </c>
      <c r="H128" s="185">
        <v>450</v>
      </c>
      <c r="I128" s="186"/>
      <c r="J128" s="187">
        <f>ROUND(I128*H128,2)</f>
        <v>0</v>
      </c>
      <c r="K128" s="183" t="s">
        <v>206</v>
      </c>
      <c r="L128" s="42"/>
      <c r="M128" s="188" t="s">
        <v>19</v>
      </c>
      <c r="N128" s="189" t="s">
        <v>40</v>
      </c>
      <c r="O128" s="8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AR128" s="192" t="s">
        <v>111</v>
      </c>
      <c r="AT128" s="192" t="s">
        <v>106</v>
      </c>
      <c r="AU128" s="192" t="s">
        <v>69</v>
      </c>
      <c r="AY128" s="16" t="s">
        <v>112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6" t="s">
        <v>77</v>
      </c>
      <c r="BK128" s="193">
        <f>ROUND(I128*H128,2)</f>
        <v>0</v>
      </c>
      <c r="BL128" s="16" t="s">
        <v>111</v>
      </c>
      <c r="BM128" s="192" t="s">
        <v>207</v>
      </c>
    </row>
    <row r="129" s="1" customFormat="1">
      <c r="B129" s="37"/>
      <c r="C129" s="38"/>
      <c r="D129" s="194" t="s">
        <v>113</v>
      </c>
      <c r="E129" s="38"/>
      <c r="F129" s="195" t="s">
        <v>204</v>
      </c>
      <c r="G129" s="38"/>
      <c r="H129" s="38"/>
      <c r="I129" s="134"/>
      <c r="J129" s="38"/>
      <c r="K129" s="38"/>
      <c r="L129" s="42"/>
      <c r="M129" s="196"/>
      <c r="N129" s="82"/>
      <c r="O129" s="82"/>
      <c r="P129" s="82"/>
      <c r="Q129" s="82"/>
      <c r="R129" s="82"/>
      <c r="S129" s="82"/>
      <c r="T129" s="83"/>
      <c r="AT129" s="16" t="s">
        <v>113</v>
      </c>
      <c r="AU129" s="16" t="s">
        <v>69</v>
      </c>
    </row>
    <row r="130" s="1" customFormat="1" ht="14.4" customHeight="1">
      <c r="B130" s="37"/>
      <c r="C130" s="181" t="s">
        <v>159</v>
      </c>
      <c r="D130" s="181" t="s">
        <v>106</v>
      </c>
      <c r="E130" s="182" t="s">
        <v>208</v>
      </c>
      <c r="F130" s="183" t="s">
        <v>209</v>
      </c>
      <c r="G130" s="184" t="s">
        <v>131</v>
      </c>
      <c r="H130" s="185">
        <v>16</v>
      </c>
      <c r="I130" s="186"/>
      <c r="J130" s="187">
        <f>ROUND(I130*H130,2)</f>
        <v>0</v>
      </c>
      <c r="K130" s="183" t="s">
        <v>118</v>
      </c>
      <c r="L130" s="42"/>
      <c r="M130" s="188" t="s">
        <v>19</v>
      </c>
      <c r="N130" s="189" t="s">
        <v>40</v>
      </c>
      <c r="O130" s="82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AR130" s="192" t="s">
        <v>111</v>
      </c>
      <c r="AT130" s="192" t="s">
        <v>106</v>
      </c>
      <c r="AU130" s="192" t="s">
        <v>69</v>
      </c>
      <c r="AY130" s="16" t="s">
        <v>112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6" t="s">
        <v>77</v>
      </c>
      <c r="BK130" s="193">
        <f>ROUND(I130*H130,2)</f>
        <v>0</v>
      </c>
      <c r="BL130" s="16" t="s">
        <v>111</v>
      </c>
      <c r="BM130" s="192" t="s">
        <v>210</v>
      </c>
    </row>
    <row r="131" s="1" customFormat="1">
      <c r="B131" s="37"/>
      <c r="C131" s="38"/>
      <c r="D131" s="194" t="s">
        <v>113</v>
      </c>
      <c r="E131" s="38"/>
      <c r="F131" s="195" t="s">
        <v>209</v>
      </c>
      <c r="G131" s="38"/>
      <c r="H131" s="38"/>
      <c r="I131" s="134"/>
      <c r="J131" s="38"/>
      <c r="K131" s="38"/>
      <c r="L131" s="42"/>
      <c r="M131" s="196"/>
      <c r="N131" s="82"/>
      <c r="O131" s="82"/>
      <c r="P131" s="82"/>
      <c r="Q131" s="82"/>
      <c r="R131" s="82"/>
      <c r="S131" s="82"/>
      <c r="T131" s="83"/>
      <c r="AT131" s="16" t="s">
        <v>113</v>
      </c>
      <c r="AU131" s="16" t="s">
        <v>69</v>
      </c>
    </row>
    <row r="132" s="1" customFormat="1" ht="14.4" customHeight="1">
      <c r="B132" s="37"/>
      <c r="C132" s="197" t="s">
        <v>211</v>
      </c>
      <c r="D132" s="197" t="s">
        <v>123</v>
      </c>
      <c r="E132" s="198" t="s">
        <v>212</v>
      </c>
      <c r="F132" s="199" t="s">
        <v>213</v>
      </c>
      <c r="G132" s="200" t="s">
        <v>131</v>
      </c>
      <c r="H132" s="201">
        <v>1</v>
      </c>
      <c r="I132" s="202"/>
      <c r="J132" s="203">
        <f>ROUND(I132*H132,2)</f>
        <v>0</v>
      </c>
      <c r="K132" s="199" t="s">
        <v>118</v>
      </c>
      <c r="L132" s="204"/>
      <c r="M132" s="205" t="s">
        <v>19</v>
      </c>
      <c r="N132" s="206" t="s">
        <v>40</v>
      </c>
      <c r="O132" s="82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192" t="s">
        <v>127</v>
      </c>
      <c r="AT132" s="192" t="s">
        <v>123</v>
      </c>
      <c r="AU132" s="192" t="s">
        <v>69</v>
      </c>
      <c r="AY132" s="16" t="s">
        <v>112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6" t="s">
        <v>77</v>
      </c>
      <c r="BK132" s="193">
        <f>ROUND(I132*H132,2)</f>
        <v>0</v>
      </c>
      <c r="BL132" s="16" t="s">
        <v>111</v>
      </c>
      <c r="BM132" s="192" t="s">
        <v>214</v>
      </c>
    </row>
    <row r="133" s="1" customFormat="1">
      <c r="B133" s="37"/>
      <c r="C133" s="38"/>
      <c r="D133" s="194" t="s">
        <v>113</v>
      </c>
      <c r="E133" s="38"/>
      <c r="F133" s="195" t="s">
        <v>213</v>
      </c>
      <c r="G133" s="38"/>
      <c r="H133" s="38"/>
      <c r="I133" s="134"/>
      <c r="J133" s="38"/>
      <c r="K133" s="38"/>
      <c r="L133" s="42"/>
      <c r="M133" s="196"/>
      <c r="N133" s="82"/>
      <c r="O133" s="82"/>
      <c r="P133" s="82"/>
      <c r="Q133" s="82"/>
      <c r="R133" s="82"/>
      <c r="S133" s="82"/>
      <c r="T133" s="83"/>
      <c r="AT133" s="16" t="s">
        <v>113</v>
      </c>
      <c r="AU133" s="16" t="s">
        <v>69</v>
      </c>
    </row>
    <row r="134" s="1" customFormat="1" ht="14.4" customHeight="1">
      <c r="B134" s="37"/>
      <c r="C134" s="197" t="s">
        <v>162</v>
      </c>
      <c r="D134" s="197" t="s">
        <v>123</v>
      </c>
      <c r="E134" s="198" t="s">
        <v>215</v>
      </c>
      <c r="F134" s="199" t="s">
        <v>216</v>
      </c>
      <c r="G134" s="200" t="s">
        <v>131</v>
      </c>
      <c r="H134" s="201">
        <v>6</v>
      </c>
      <c r="I134" s="202"/>
      <c r="J134" s="203">
        <f>ROUND(I134*H134,2)</f>
        <v>0</v>
      </c>
      <c r="K134" s="199" t="s">
        <v>118</v>
      </c>
      <c r="L134" s="204"/>
      <c r="M134" s="205" t="s">
        <v>19</v>
      </c>
      <c r="N134" s="206" t="s">
        <v>40</v>
      </c>
      <c r="O134" s="8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AR134" s="192" t="s">
        <v>127</v>
      </c>
      <c r="AT134" s="192" t="s">
        <v>123</v>
      </c>
      <c r="AU134" s="192" t="s">
        <v>69</v>
      </c>
      <c r="AY134" s="16" t="s">
        <v>112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6" t="s">
        <v>77</v>
      </c>
      <c r="BK134" s="193">
        <f>ROUND(I134*H134,2)</f>
        <v>0</v>
      </c>
      <c r="BL134" s="16" t="s">
        <v>111</v>
      </c>
      <c r="BM134" s="192" t="s">
        <v>217</v>
      </c>
    </row>
    <row r="135" s="1" customFormat="1">
      <c r="B135" s="37"/>
      <c r="C135" s="38"/>
      <c r="D135" s="194" t="s">
        <v>113</v>
      </c>
      <c r="E135" s="38"/>
      <c r="F135" s="195" t="s">
        <v>216</v>
      </c>
      <c r="G135" s="38"/>
      <c r="H135" s="38"/>
      <c r="I135" s="134"/>
      <c r="J135" s="38"/>
      <c r="K135" s="38"/>
      <c r="L135" s="42"/>
      <c r="M135" s="196"/>
      <c r="N135" s="82"/>
      <c r="O135" s="82"/>
      <c r="P135" s="82"/>
      <c r="Q135" s="82"/>
      <c r="R135" s="82"/>
      <c r="S135" s="82"/>
      <c r="T135" s="83"/>
      <c r="AT135" s="16" t="s">
        <v>113</v>
      </c>
      <c r="AU135" s="16" t="s">
        <v>69</v>
      </c>
    </row>
    <row r="136" s="1" customFormat="1" ht="14.4" customHeight="1">
      <c r="B136" s="37"/>
      <c r="C136" s="197" t="s">
        <v>218</v>
      </c>
      <c r="D136" s="197" t="s">
        <v>123</v>
      </c>
      <c r="E136" s="198" t="s">
        <v>219</v>
      </c>
      <c r="F136" s="199" t="s">
        <v>220</v>
      </c>
      <c r="G136" s="200" t="s">
        <v>131</v>
      </c>
      <c r="H136" s="201">
        <v>1</v>
      </c>
      <c r="I136" s="202"/>
      <c r="J136" s="203">
        <f>ROUND(I136*H136,2)</f>
        <v>0</v>
      </c>
      <c r="K136" s="199" t="s">
        <v>118</v>
      </c>
      <c r="L136" s="204"/>
      <c r="M136" s="205" t="s">
        <v>19</v>
      </c>
      <c r="N136" s="206" t="s">
        <v>40</v>
      </c>
      <c r="O136" s="82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AR136" s="192" t="s">
        <v>127</v>
      </c>
      <c r="AT136" s="192" t="s">
        <v>123</v>
      </c>
      <c r="AU136" s="192" t="s">
        <v>69</v>
      </c>
      <c r="AY136" s="16" t="s">
        <v>112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6" t="s">
        <v>77</v>
      </c>
      <c r="BK136" s="193">
        <f>ROUND(I136*H136,2)</f>
        <v>0</v>
      </c>
      <c r="BL136" s="16" t="s">
        <v>111</v>
      </c>
      <c r="BM136" s="192" t="s">
        <v>221</v>
      </c>
    </row>
    <row r="137" s="1" customFormat="1">
      <c r="B137" s="37"/>
      <c r="C137" s="38"/>
      <c r="D137" s="194" t="s">
        <v>113</v>
      </c>
      <c r="E137" s="38"/>
      <c r="F137" s="195" t="s">
        <v>220</v>
      </c>
      <c r="G137" s="38"/>
      <c r="H137" s="38"/>
      <c r="I137" s="134"/>
      <c r="J137" s="38"/>
      <c r="K137" s="38"/>
      <c r="L137" s="42"/>
      <c r="M137" s="196"/>
      <c r="N137" s="82"/>
      <c r="O137" s="82"/>
      <c r="P137" s="82"/>
      <c r="Q137" s="82"/>
      <c r="R137" s="82"/>
      <c r="S137" s="82"/>
      <c r="T137" s="83"/>
      <c r="AT137" s="16" t="s">
        <v>113</v>
      </c>
      <c r="AU137" s="16" t="s">
        <v>69</v>
      </c>
    </row>
    <row r="138" s="1" customFormat="1" ht="14.4" customHeight="1">
      <c r="B138" s="37"/>
      <c r="C138" s="197" t="s">
        <v>166</v>
      </c>
      <c r="D138" s="197" t="s">
        <v>123</v>
      </c>
      <c r="E138" s="198" t="s">
        <v>222</v>
      </c>
      <c r="F138" s="199" t="s">
        <v>223</v>
      </c>
      <c r="G138" s="200" t="s">
        <v>131</v>
      </c>
      <c r="H138" s="201">
        <v>7</v>
      </c>
      <c r="I138" s="202"/>
      <c r="J138" s="203">
        <f>ROUND(I138*H138,2)</f>
        <v>0</v>
      </c>
      <c r="K138" s="199" t="s">
        <v>118</v>
      </c>
      <c r="L138" s="204"/>
      <c r="M138" s="205" t="s">
        <v>19</v>
      </c>
      <c r="N138" s="206" t="s">
        <v>40</v>
      </c>
      <c r="O138" s="82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AR138" s="192" t="s">
        <v>127</v>
      </c>
      <c r="AT138" s="192" t="s">
        <v>123</v>
      </c>
      <c r="AU138" s="192" t="s">
        <v>69</v>
      </c>
      <c r="AY138" s="16" t="s">
        <v>112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6" t="s">
        <v>77</v>
      </c>
      <c r="BK138" s="193">
        <f>ROUND(I138*H138,2)</f>
        <v>0</v>
      </c>
      <c r="BL138" s="16" t="s">
        <v>111</v>
      </c>
      <c r="BM138" s="192" t="s">
        <v>224</v>
      </c>
    </row>
    <row r="139" s="1" customFormat="1">
      <c r="B139" s="37"/>
      <c r="C139" s="38"/>
      <c r="D139" s="194" t="s">
        <v>113</v>
      </c>
      <c r="E139" s="38"/>
      <c r="F139" s="195" t="s">
        <v>223</v>
      </c>
      <c r="G139" s="38"/>
      <c r="H139" s="38"/>
      <c r="I139" s="134"/>
      <c r="J139" s="38"/>
      <c r="K139" s="38"/>
      <c r="L139" s="42"/>
      <c r="M139" s="196"/>
      <c r="N139" s="82"/>
      <c r="O139" s="82"/>
      <c r="P139" s="82"/>
      <c r="Q139" s="82"/>
      <c r="R139" s="82"/>
      <c r="S139" s="82"/>
      <c r="T139" s="83"/>
      <c r="AT139" s="16" t="s">
        <v>113</v>
      </c>
      <c r="AU139" s="16" t="s">
        <v>69</v>
      </c>
    </row>
    <row r="140" s="1" customFormat="1" ht="14.4" customHeight="1">
      <c r="B140" s="37"/>
      <c r="C140" s="197" t="s">
        <v>225</v>
      </c>
      <c r="D140" s="197" t="s">
        <v>123</v>
      </c>
      <c r="E140" s="198" t="s">
        <v>226</v>
      </c>
      <c r="F140" s="199" t="s">
        <v>227</v>
      </c>
      <c r="G140" s="200" t="s">
        <v>131</v>
      </c>
      <c r="H140" s="201">
        <v>7</v>
      </c>
      <c r="I140" s="202"/>
      <c r="J140" s="203">
        <f>ROUND(I140*H140,2)</f>
        <v>0</v>
      </c>
      <c r="K140" s="199" t="s">
        <v>118</v>
      </c>
      <c r="L140" s="204"/>
      <c r="M140" s="205" t="s">
        <v>19</v>
      </c>
      <c r="N140" s="206" t="s">
        <v>40</v>
      </c>
      <c r="O140" s="82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AR140" s="192" t="s">
        <v>127</v>
      </c>
      <c r="AT140" s="192" t="s">
        <v>123</v>
      </c>
      <c r="AU140" s="192" t="s">
        <v>69</v>
      </c>
      <c r="AY140" s="16" t="s">
        <v>112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6" t="s">
        <v>77</v>
      </c>
      <c r="BK140" s="193">
        <f>ROUND(I140*H140,2)</f>
        <v>0</v>
      </c>
      <c r="BL140" s="16" t="s">
        <v>111</v>
      </c>
      <c r="BM140" s="192" t="s">
        <v>202</v>
      </c>
    </row>
    <row r="141" s="1" customFormat="1">
      <c r="B141" s="37"/>
      <c r="C141" s="38"/>
      <c r="D141" s="194" t="s">
        <v>113</v>
      </c>
      <c r="E141" s="38"/>
      <c r="F141" s="195" t="s">
        <v>227</v>
      </c>
      <c r="G141" s="38"/>
      <c r="H141" s="38"/>
      <c r="I141" s="134"/>
      <c r="J141" s="38"/>
      <c r="K141" s="38"/>
      <c r="L141" s="42"/>
      <c r="M141" s="196"/>
      <c r="N141" s="82"/>
      <c r="O141" s="82"/>
      <c r="P141" s="82"/>
      <c r="Q141" s="82"/>
      <c r="R141" s="82"/>
      <c r="S141" s="82"/>
      <c r="T141" s="83"/>
      <c r="AT141" s="16" t="s">
        <v>113</v>
      </c>
      <c r="AU141" s="16" t="s">
        <v>69</v>
      </c>
    </row>
    <row r="142" s="1" customFormat="1" ht="14.4" customHeight="1">
      <c r="B142" s="37"/>
      <c r="C142" s="197" t="s">
        <v>169</v>
      </c>
      <c r="D142" s="197" t="s">
        <v>123</v>
      </c>
      <c r="E142" s="198" t="s">
        <v>228</v>
      </c>
      <c r="F142" s="199" t="s">
        <v>229</v>
      </c>
      <c r="G142" s="200" t="s">
        <v>131</v>
      </c>
      <c r="H142" s="201">
        <v>63</v>
      </c>
      <c r="I142" s="202"/>
      <c r="J142" s="203">
        <f>ROUND(I142*H142,2)</f>
        <v>0</v>
      </c>
      <c r="K142" s="199" t="s">
        <v>118</v>
      </c>
      <c r="L142" s="204"/>
      <c r="M142" s="205" t="s">
        <v>19</v>
      </c>
      <c r="N142" s="206" t="s">
        <v>40</v>
      </c>
      <c r="O142" s="8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AR142" s="192" t="s">
        <v>127</v>
      </c>
      <c r="AT142" s="192" t="s">
        <v>123</v>
      </c>
      <c r="AU142" s="192" t="s">
        <v>69</v>
      </c>
      <c r="AY142" s="16" t="s">
        <v>112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6" t="s">
        <v>77</v>
      </c>
      <c r="BK142" s="193">
        <f>ROUND(I142*H142,2)</f>
        <v>0</v>
      </c>
      <c r="BL142" s="16" t="s">
        <v>111</v>
      </c>
      <c r="BM142" s="192" t="s">
        <v>230</v>
      </c>
    </row>
    <row r="143" s="1" customFormat="1">
      <c r="B143" s="37"/>
      <c r="C143" s="38"/>
      <c r="D143" s="194" t="s">
        <v>113</v>
      </c>
      <c r="E143" s="38"/>
      <c r="F143" s="195" t="s">
        <v>229</v>
      </c>
      <c r="G143" s="38"/>
      <c r="H143" s="38"/>
      <c r="I143" s="134"/>
      <c r="J143" s="38"/>
      <c r="K143" s="38"/>
      <c r="L143" s="42"/>
      <c r="M143" s="196"/>
      <c r="N143" s="82"/>
      <c r="O143" s="82"/>
      <c r="P143" s="82"/>
      <c r="Q143" s="82"/>
      <c r="R143" s="82"/>
      <c r="S143" s="82"/>
      <c r="T143" s="83"/>
      <c r="AT143" s="16" t="s">
        <v>113</v>
      </c>
      <c r="AU143" s="16" t="s">
        <v>69</v>
      </c>
    </row>
    <row r="144" s="1" customFormat="1" ht="14.4" customHeight="1">
      <c r="B144" s="37"/>
      <c r="C144" s="197" t="s">
        <v>231</v>
      </c>
      <c r="D144" s="197" t="s">
        <v>123</v>
      </c>
      <c r="E144" s="198" t="s">
        <v>232</v>
      </c>
      <c r="F144" s="199" t="s">
        <v>233</v>
      </c>
      <c r="G144" s="200" t="s">
        <v>131</v>
      </c>
      <c r="H144" s="201">
        <v>56</v>
      </c>
      <c r="I144" s="202"/>
      <c r="J144" s="203">
        <f>ROUND(I144*H144,2)</f>
        <v>0</v>
      </c>
      <c r="K144" s="199" t="s">
        <v>143</v>
      </c>
      <c r="L144" s="204"/>
      <c r="M144" s="205" t="s">
        <v>19</v>
      </c>
      <c r="N144" s="206" t="s">
        <v>40</v>
      </c>
      <c r="O144" s="8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AR144" s="192" t="s">
        <v>127</v>
      </c>
      <c r="AT144" s="192" t="s">
        <v>123</v>
      </c>
      <c r="AU144" s="192" t="s">
        <v>69</v>
      </c>
      <c r="AY144" s="16" t="s">
        <v>112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6" t="s">
        <v>77</v>
      </c>
      <c r="BK144" s="193">
        <f>ROUND(I144*H144,2)</f>
        <v>0</v>
      </c>
      <c r="BL144" s="16" t="s">
        <v>111</v>
      </c>
      <c r="BM144" s="192" t="s">
        <v>234</v>
      </c>
    </row>
    <row r="145" s="1" customFormat="1">
      <c r="B145" s="37"/>
      <c r="C145" s="38"/>
      <c r="D145" s="194" t="s">
        <v>113</v>
      </c>
      <c r="E145" s="38"/>
      <c r="F145" s="195" t="s">
        <v>233</v>
      </c>
      <c r="G145" s="38"/>
      <c r="H145" s="38"/>
      <c r="I145" s="134"/>
      <c r="J145" s="38"/>
      <c r="K145" s="38"/>
      <c r="L145" s="42"/>
      <c r="M145" s="196"/>
      <c r="N145" s="82"/>
      <c r="O145" s="82"/>
      <c r="P145" s="82"/>
      <c r="Q145" s="82"/>
      <c r="R145" s="82"/>
      <c r="S145" s="82"/>
      <c r="T145" s="83"/>
      <c r="AT145" s="16" t="s">
        <v>113</v>
      </c>
      <c r="AU145" s="16" t="s">
        <v>69</v>
      </c>
    </row>
    <row r="146" s="1" customFormat="1" ht="21.6" customHeight="1">
      <c r="B146" s="37"/>
      <c r="C146" s="181" t="s">
        <v>176</v>
      </c>
      <c r="D146" s="181" t="s">
        <v>106</v>
      </c>
      <c r="E146" s="182" t="s">
        <v>235</v>
      </c>
      <c r="F146" s="183" t="s">
        <v>236</v>
      </c>
      <c r="G146" s="184" t="s">
        <v>109</v>
      </c>
      <c r="H146" s="185">
        <v>970</v>
      </c>
      <c r="I146" s="186"/>
      <c r="J146" s="187">
        <f>ROUND(I146*H146,2)</f>
        <v>0</v>
      </c>
      <c r="K146" s="183" t="s">
        <v>118</v>
      </c>
      <c r="L146" s="42"/>
      <c r="M146" s="188" t="s">
        <v>19</v>
      </c>
      <c r="N146" s="189" t="s">
        <v>40</v>
      </c>
      <c r="O146" s="8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AR146" s="192" t="s">
        <v>111</v>
      </c>
      <c r="AT146" s="192" t="s">
        <v>106</v>
      </c>
      <c r="AU146" s="192" t="s">
        <v>69</v>
      </c>
      <c r="AY146" s="16" t="s">
        <v>112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6" t="s">
        <v>77</v>
      </c>
      <c r="BK146" s="193">
        <f>ROUND(I146*H146,2)</f>
        <v>0</v>
      </c>
      <c r="BL146" s="16" t="s">
        <v>111</v>
      </c>
      <c r="BM146" s="192" t="s">
        <v>237</v>
      </c>
    </row>
    <row r="147" s="1" customFormat="1">
      <c r="B147" s="37"/>
      <c r="C147" s="38"/>
      <c r="D147" s="194" t="s">
        <v>113</v>
      </c>
      <c r="E147" s="38"/>
      <c r="F147" s="195" t="s">
        <v>236</v>
      </c>
      <c r="G147" s="38"/>
      <c r="H147" s="38"/>
      <c r="I147" s="134"/>
      <c r="J147" s="38"/>
      <c r="K147" s="38"/>
      <c r="L147" s="42"/>
      <c r="M147" s="196"/>
      <c r="N147" s="82"/>
      <c r="O147" s="82"/>
      <c r="P147" s="82"/>
      <c r="Q147" s="82"/>
      <c r="R147" s="82"/>
      <c r="S147" s="82"/>
      <c r="T147" s="83"/>
      <c r="AT147" s="16" t="s">
        <v>113</v>
      </c>
      <c r="AU147" s="16" t="s">
        <v>69</v>
      </c>
    </row>
    <row r="148" s="1" customFormat="1" ht="14.4" customHeight="1">
      <c r="B148" s="37"/>
      <c r="C148" s="181" t="s">
        <v>230</v>
      </c>
      <c r="D148" s="181" t="s">
        <v>106</v>
      </c>
      <c r="E148" s="182" t="s">
        <v>238</v>
      </c>
      <c r="F148" s="183" t="s">
        <v>239</v>
      </c>
      <c r="G148" s="184" t="s">
        <v>131</v>
      </c>
      <c r="H148" s="185">
        <v>42</v>
      </c>
      <c r="I148" s="186"/>
      <c r="J148" s="187">
        <f>ROUND(I148*H148,2)</f>
        <v>0</v>
      </c>
      <c r="K148" s="183" t="s">
        <v>110</v>
      </c>
      <c r="L148" s="42"/>
      <c r="M148" s="188" t="s">
        <v>19</v>
      </c>
      <c r="N148" s="189" t="s">
        <v>40</v>
      </c>
      <c r="O148" s="82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AR148" s="192" t="s">
        <v>111</v>
      </c>
      <c r="AT148" s="192" t="s">
        <v>106</v>
      </c>
      <c r="AU148" s="192" t="s">
        <v>69</v>
      </c>
      <c r="AY148" s="16" t="s">
        <v>112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6" t="s">
        <v>77</v>
      </c>
      <c r="BK148" s="193">
        <f>ROUND(I148*H148,2)</f>
        <v>0</v>
      </c>
      <c r="BL148" s="16" t="s">
        <v>111</v>
      </c>
      <c r="BM148" s="192" t="s">
        <v>240</v>
      </c>
    </row>
    <row r="149" s="1" customFormat="1">
      <c r="B149" s="37"/>
      <c r="C149" s="38"/>
      <c r="D149" s="194" t="s">
        <v>113</v>
      </c>
      <c r="E149" s="38"/>
      <c r="F149" s="195" t="s">
        <v>239</v>
      </c>
      <c r="G149" s="38"/>
      <c r="H149" s="38"/>
      <c r="I149" s="134"/>
      <c r="J149" s="38"/>
      <c r="K149" s="38"/>
      <c r="L149" s="42"/>
      <c r="M149" s="196"/>
      <c r="N149" s="82"/>
      <c r="O149" s="82"/>
      <c r="P149" s="82"/>
      <c r="Q149" s="82"/>
      <c r="R149" s="82"/>
      <c r="S149" s="82"/>
      <c r="T149" s="83"/>
      <c r="AT149" s="16" t="s">
        <v>113</v>
      </c>
      <c r="AU149" s="16" t="s">
        <v>69</v>
      </c>
    </row>
    <row r="150" s="1" customFormat="1" ht="14.4" customHeight="1">
      <c r="B150" s="37"/>
      <c r="C150" s="197" t="s">
        <v>241</v>
      </c>
      <c r="D150" s="197" t="s">
        <v>123</v>
      </c>
      <c r="E150" s="198" t="s">
        <v>242</v>
      </c>
      <c r="F150" s="199" t="s">
        <v>243</v>
      </c>
      <c r="G150" s="200" t="s">
        <v>131</v>
      </c>
      <c r="H150" s="201">
        <v>42</v>
      </c>
      <c r="I150" s="202"/>
      <c r="J150" s="203">
        <f>ROUND(I150*H150,2)</f>
        <v>0</v>
      </c>
      <c r="K150" s="199" t="s">
        <v>110</v>
      </c>
      <c r="L150" s="204"/>
      <c r="M150" s="205" t="s">
        <v>19</v>
      </c>
      <c r="N150" s="206" t="s">
        <v>40</v>
      </c>
      <c r="O150" s="82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AR150" s="192" t="s">
        <v>127</v>
      </c>
      <c r="AT150" s="192" t="s">
        <v>123</v>
      </c>
      <c r="AU150" s="192" t="s">
        <v>69</v>
      </c>
      <c r="AY150" s="16" t="s">
        <v>112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6" t="s">
        <v>77</v>
      </c>
      <c r="BK150" s="193">
        <f>ROUND(I150*H150,2)</f>
        <v>0</v>
      </c>
      <c r="BL150" s="16" t="s">
        <v>111</v>
      </c>
      <c r="BM150" s="192" t="s">
        <v>244</v>
      </c>
    </row>
    <row r="151" s="1" customFormat="1">
      <c r="B151" s="37"/>
      <c r="C151" s="38"/>
      <c r="D151" s="194" t="s">
        <v>113</v>
      </c>
      <c r="E151" s="38"/>
      <c r="F151" s="195" t="s">
        <v>243</v>
      </c>
      <c r="G151" s="38"/>
      <c r="H151" s="38"/>
      <c r="I151" s="134"/>
      <c r="J151" s="38"/>
      <c r="K151" s="38"/>
      <c r="L151" s="42"/>
      <c r="M151" s="196"/>
      <c r="N151" s="82"/>
      <c r="O151" s="82"/>
      <c r="P151" s="82"/>
      <c r="Q151" s="82"/>
      <c r="R151" s="82"/>
      <c r="S151" s="82"/>
      <c r="T151" s="83"/>
      <c r="AT151" s="16" t="s">
        <v>113</v>
      </c>
      <c r="AU151" s="16" t="s">
        <v>69</v>
      </c>
    </row>
    <row r="152" s="1" customFormat="1" ht="14.4" customHeight="1">
      <c r="B152" s="37"/>
      <c r="C152" s="181" t="s">
        <v>245</v>
      </c>
      <c r="D152" s="181" t="s">
        <v>106</v>
      </c>
      <c r="E152" s="182" t="s">
        <v>246</v>
      </c>
      <c r="F152" s="183" t="s">
        <v>247</v>
      </c>
      <c r="G152" s="184" t="s">
        <v>135</v>
      </c>
      <c r="H152" s="185">
        <v>13.859999999999999</v>
      </c>
      <c r="I152" s="186"/>
      <c r="J152" s="187">
        <f>ROUND(I152*H152,2)</f>
        <v>0</v>
      </c>
      <c r="K152" s="183" t="s">
        <v>118</v>
      </c>
      <c r="L152" s="42"/>
      <c r="M152" s="188" t="s">
        <v>19</v>
      </c>
      <c r="N152" s="189" t="s">
        <v>40</v>
      </c>
      <c r="O152" s="82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AR152" s="192" t="s">
        <v>111</v>
      </c>
      <c r="AT152" s="192" t="s">
        <v>106</v>
      </c>
      <c r="AU152" s="192" t="s">
        <v>69</v>
      </c>
      <c r="AY152" s="16" t="s">
        <v>112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6" t="s">
        <v>77</v>
      </c>
      <c r="BK152" s="193">
        <f>ROUND(I152*H152,2)</f>
        <v>0</v>
      </c>
      <c r="BL152" s="16" t="s">
        <v>111</v>
      </c>
      <c r="BM152" s="192" t="s">
        <v>248</v>
      </c>
    </row>
    <row r="153" s="1" customFormat="1">
      <c r="B153" s="37"/>
      <c r="C153" s="38"/>
      <c r="D153" s="194" t="s">
        <v>113</v>
      </c>
      <c r="E153" s="38"/>
      <c r="F153" s="195" t="s">
        <v>247</v>
      </c>
      <c r="G153" s="38"/>
      <c r="H153" s="38"/>
      <c r="I153" s="134"/>
      <c r="J153" s="38"/>
      <c r="K153" s="38"/>
      <c r="L153" s="42"/>
      <c r="M153" s="196"/>
      <c r="N153" s="82"/>
      <c r="O153" s="82"/>
      <c r="P153" s="82"/>
      <c r="Q153" s="82"/>
      <c r="R153" s="82"/>
      <c r="S153" s="82"/>
      <c r="T153" s="83"/>
      <c r="AT153" s="16" t="s">
        <v>113</v>
      </c>
      <c r="AU153" s="16" t="s">
        <v>69</v>
      </c>
    </row>
    <row r="154" s="1" customFormat="1" ht="14.4" customHeight="1">
      <c r="B154" s="37"/>
      <c r="C154" s="197" t="s">
        <v>180</v>
      </c>
      <c r="D154" s="197" t="s">
        <v>123</v>
      </c>
      <c r="E154" s="198" t="s">
        <v>249</v>
      </c>
      <c r="F154" s="199" t="s">
        <v>250</v>
      </c>
      <c r="G154" s="200" t="s">
        <v>126</v>
      </c>
      <c r="H154" s="201">
        <v>30.306999999999999</v>
      </c>
      <c r="I154" s="202"/>
      <c r="J154" s="203">
        <f>ROUND(I154*H154,2)</f>
        <v>0</v>
      </c>
      <c r="K154" s="199" t="s">
        <v>118</v>
      </c>
      <c r="L154" s="204"/>
      <c r="M154" s="205" t="s">
        <v>19</v>
      </c>
      <c r="N154" s="206" t="s">
        <v>40</v>
      </c>
      <c r="O154" s="82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AR154" s="192" t="s">
        <v>127</v>
      </c>
      <c r="AT154" s="192" t="s">
        <v>123</v>
      </c>
      <c r="AU154" s="192" t="s">
        <v>69</v>
      </c>
      <c r="AY154" s="16" t="s">
        <v>112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6" t="s">
        <v>77</v>
      </c>
      <c r="BK154" s="193">
        <f>ROUND(I154*H154,2)</f>
        <v>0</v>
      </c>
      <c r="BL154" s="16" t="s">
        <v>111</v>
      </c>
      <c r="BM154" s="192" t="s">
        <v>251</v>
      </c>
    </row>
    <row r="155" s="1" customFormat="1">
      <c r="B155" s="37"/>
      <c r="C155" s="38"/>
      <c r="D155" s="194" t="s">
        <v>113</v>
      </c>
      <c r="E155" s="38"/>
      <c r="F155" s="195" t="s">
        <v>250</v>
      </c>
      <c r="G155" s="38"/>
      <c r="H155" s="38"/>
      <c r="I155" s="134"/>
      <c r="J155" s="38"/>
      <c r="K155" s="38"/>
      <c r="L155" s="42"/>
      <c r="M155" s="196"/>
      <c r="N155" s="82"/>
      <c r="O155" s="82"/>
      <c r="P155" s="82"/>
      <c r="Q155" s="82"/>
      <c r="R155" s="82"/>
      <c r="S155" s="82"/>
      <c r="T155" s="83"/>
      <c r="AT155" s="16" t="s">
        <v>113</v>
      </c>
      <c r="AU155" s="16" t="s">
        <v>69</v>
      </c>
    </row>
    <row r="156" s="9" customFormat="1">
      <c r="B156" s="208"/>
      <c r="C156" s="209"/>
      <c r="D156" s="194" t="s">
        <v>252</v>
      </c>
      <c r="E156" s="210" t="s">
        <v>19</v>
      </c>
      <c r="F156" s="211" t="s">
        <v>253</v>
      </c>
      <c r="G156" s="209"/>
      <c r="H156" s="212">
        <v>7.2069999999999999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252</v>
      </c>
      <c r="AU156" s="218" t="s">
        <v>69</v>
      </c>
      <c r="AV156" s="9" t="s">
        <v>79</v>
      </c>
      <c r="AW156" s="9" t="s">
        <v>31</v>
      </c>
      <c r="AX156" s="9" t="s">
        <v>69</v>
      </c>
      <c r="AY156" s="218" t="s">
        <v>112</v>
      </c>
    </row>
    <row r="157" s="9" customFormat="1">
      <c r="B157" s="208"/>
      <c r="C157" s="209"/>
      <c r="D157" s="194" t="s">
        <v>252</v>
      </c>
      <c r="E157" s="210" t="s">
        <v>19</v>
      </c>
      <c r="F157" s="211" t="s">
        <v>254</v>
      </c>
      <c r="G157" s="209"/>
      <c r="H157" s="212">
        <v>23.100000000000001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252</v>
      </c>
      <c r="AU157" s="218" t="s">
        <v>69</v>
      </c>
      <c r="AV157" s="9" t="s">
        <v>79</v>
      </c>
      <c r="AW157" s="9" t="s">
        <v>31</v>
      </c>
      <c r="AX157" s="9" t="s">
        <v>69</v>
      </c>
      <c r="AY157" s="218" t="s">
        <v>112</v>
      </c>
    </row>
    <row r="158" s="10" customFormat="1">
      <c r="B158" s="219"/>
      <c r="C158" s="220"/>
      <c r="D158" s="194" t="s">
        <v>252</v>
      </c>
      <c r="E158" s="221" t="s">
        <v>19</v>
      </c>
      <c r="F158" s="222" t="s">
        <v>255</v>
      </c>
      <c r="G158" s="220"/>
      <c r="H158" s="223">
        <v>30.307000000000002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252</v>
      </c>
      <c r="AU158" s="229" t="s">
        <v>69</v>
      </c>
      <c r="AV158" s="10" t="s">
        <v>111</v>
      </c>
      <c r="AW158" s="10" t="s">
        <v>31</v>
      </c>
      <c r="AX158" s="10" t="s">
        <v>77</v>
      </c>
      <c r="AY158" s="229" t="s">
        <v>112</v>
      </c>
    </row>
    <row r="159" s="1" customFormat="1" ht="14.4" customHeight="1">
      <c r="B159" s="37"/>
      <c r="C159" s="197" t="s">
        <v>256</v>
      </c>
      <c r="D159" s="197" t="s">
        <v>123</v>
      </c>
      <c r="E159" s="198" t="s">
        <v>257</v>
      </c>
      <c r="F159" s="199" t="s">
        <v>258</v>
      </c>
      <c r="G159" s="200" t="s">
        <v>109</v>
      </c>
      <c r="H159" s="201">
        <v>5.5</v>
      </c>
      <c r="I159" s="202"/>
      <c r="J159" s="203">
        <f>ROUND(I159*H159,2)</f>
        <v>0</v>
      </c>
      <c r="K159" s="199" t="s">
        <v>118</v>
      </c>
      <c r="L159" s="204"/>
      <c r="M159" s="205" t="s">
        <v>19</v>
      </c>
      <c r="N159" s="206" t="s">
        <v>40</v>
      </c>
      <c r="O159" s="82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AR159" s="192" t="s">
        <v>127</v>
      </c>
      <c r="AT159" s="192" t="s">
        <v>123</v>
      </c>
      <c r="AU159" s="192" t="s">
        <v>69</v>
      </c>
      <c r="AY159" s="16" t="s">
        <v>112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77</v>
      </c>
      <c r="BK159" s="193">
        <f>ROUND(I159*H159,2)</f>
        <v>0</v>
      </c>
      <c r="BL159" s="16" t="s">
        <v>111</v>
      </c>
      <c r="BM159" s="192" t="s">
        <v>259</v>
      </c>
    </row>
    <row r="160" s="1" customFormat="1">
      <c r="B160" s="37"/>
      <c r="C160" s="38"/>
      <c r="D160" s="194" t="s">
        <v>113</v>
      </c>
      <c r="E160" s="38"/>
      <c r="F160" s="195" t="s">
        <v>258</v>
      </c>
      <c r="G160" s="38"/>
      <c r="H160" s="38"/>
      <c r="I160" s="134"/>
      <c r="J160" s="38"/>
      <c r="K160" s="38"/>
      <c r="L160" s="42"/>
      <c r="M160" s="196"/>
      <c r="N160" s="82"/>
      <c r="O160" s="82"/>
      <c r="P160" s="82"/>
      <c r="Q160" s="82"/>
      <c r="R160" s="82"/>
      <c r="S160" s="82"/>
      <c r="T160" s="83"/>
      <c r="AT160" s="16" t="s">
        <v>113</v>
      </c>
      <c r="AU160" s="16" t="s">
        <v>69</v>
      </c>
    </row>
    <row r="161" s="1" customFormat="1" ht="14.4" customHeight="1">
      <c r="B161" s="37"/>
      <c r="C161" s="181" t="s">
        <v>183</v>
      </c>
      <c r="D161" s="181" t="s">
        <v>106</v>
      </c>
      <c r="E161" s="182" t="s">
        <v>260</v>
      </c>
      <c r="F161" s="183" t="s">
        <v>261</v>
      </c>
      <c r="G161" s="184" t="s">
        <v>205</v>
      </c>
      <c r="H161" s="185">
        <v>1875</v>
      </c>
      <c r="I161" s="186"/>
      <c r="J161" s="187">
        <f>ROUND(I161*H161,2)</f>
        <v>0</v>
      </c>
      <c r="K161" s="183" t="s">
        <v>118</v>
      </c>
      <c r="L161" s="42"/>
      <c r="M161" s="188" t="s">
        <v>19</v>
      </c>
      <c r="N161" s="189" t="s">
        <v>40</v>
      </c>
      <c r="O161" s="82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AR161" s="192" t="s">
        <v>111</v>
      </c>
      <c r="AT161" s="192" t="s">
        <v>106</v>
      </c>
      <c r="AU161" s="192" t="s">
        <v>69</v>
      </c>
      <c r="AY161" s="16" t="s">
        <v>112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6" t="s">
        <v>77</v>
      </c>
      <c r="BK161" s="193">
        <f>ROUND(I161*H161,2)</f>
        <v>0</v>
      </c>
      <c r="BL161" s="16" t="s">
        <v>111</v>
      </c>
      <c r="BM161" s="192" t="s">
        <v>262</v>
      </c>
    </row>
    <row r="162" s="1" customFormat="1">
      <c r="B162" s="37"/>
      <c r="C162" s="38"/>
      <c r="D162" s="194" t="s">
        <v>113</v>
      </c>
      <c r="E162" s="38"/>
      <c r="F162" s="195" t="s">
        <v>261</v>
      </c>
      <c r="G162" s="38"/>
      <c r="H162" s="38"/>
      <c r="I162" s="134"/>
      <c r="J162" s="38"/>
      <c r="K162" s="38"/>
      <c r="L162" s="42"/>
      <c r="M162" s="196"/>
      <c r="N162" s="82"/>
      <c r="O162" s="82"/>
      <c r="P162" s="82"/>
      <c r="Q162" s="82"/>
      <c r="R162" s="82"/>
      <c r="S162" s="82"/>
      <c r="T162" s="83"/>
      <c r="AT162" s="16" t="s">
        <v>113</v>
      </c>
      <c r="AU162" s="16" t="s">
        <v>69</v>
      </c>
    </row>
    <row r="163" s="1" customFormat="1" ht="32.4" customHeight="1">
      <c r="B163" s="37"/>
      <c r="C163" s="181" t="s">
        <v>263</v>
      </c>
      <c r="D163" s="181" t="s">
        <v>106</v>
      </c>
      <c r="E163" s="182" t="s">
        <v>264</v>
      </c>
      <c r="F163" s="183" t="s">
        <v>265</v>
      </c>
      <c r="G163" s="184" t="s">
        <v>109</v>
      </c>
      <c r="H163" s="185">
        <v>28</v>
      </c>
      <c r="I163" s="186"/>
      <c r="J163" s="187">
        <f>ROUND(I163*H163,2)</f>
        <v>0</v>
      </c>
      <c r="K163" s="183" t="s">
        <v>266</v>
      </c>
      <c r="L163" s="42"/>
      <c r="M163" s="188" t="s">
        <v>19</v>
      </c>
      <c r="N163" s="189" t="s">
        <v>40</v>
      </c>
      <c r="O163" s="82"/>
      <c r="P163" s="190">
        <f>O163*H163</f>
        <v>0</v>
      </c>
      <c r="Q163" s="190">
        <v>0</v>
      </c>
      <c r="R163" s="190">
        <f>Q163*H163</f>
        <v>0</v>
      </c>
      <c r="S163" s="190">
        <v>2.5</v>
      </c>
      <c r="T163" s="191">
        <f>S163*H163</f>
        <v>70</v>
      </c>
      <c r="AR163" s="192" t="s">
        <v>111</v>
      </c>
      <c r="AT163" s="192" t="s">
        <v>106</v>
      </c>
      <c r="AU163" s="192" t="s">
        <v>69</v>
      </c>
      <c r="AY163" s="16" t="s">
        <v>112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6" t="s">
        <v>77</v>
      </c>
      <c r="BK163" s="193">
        <f>ROUND(I163*H163,2)</f>
        <v>0</v>
      </c>
      <c r="BL163" s="16" t="s">
        <v>111</v>
      </c>
      <c r="BM163" s="192" t="s">
        <v>267</v>
      </c>
    </row>
    <row r="164" s="1" customFormat="1">
      <c r="B164" s="37"/>
      <c r="C164" s="38"/>
      <c r="D164" s="194" t="s">
        <v>113</v>
      </c>
      <c r="E164" s="38"/>
      <c r="F164" s="195" t="s">
        <v>265</v>
      </c>
      <c r="G164" s="38"/>
      <c r="H164" s="38"/>
      <c r="I164" s="134"/>
      <c r="J164" s="38"/>
      <c r="K164" s="38"/>
      <c r="L164" s="42"/>
      <c r="M164" s="196"/>
      <c r="N164" s="82"/>
      <c r="O164" s="82"/>
      <c r="P164" s="82"/>
      <c r="Q164" s="82"/>
      <c r="R164" s="82"/>
      <c r="S164" s="82"/>
      <c r="T164" s="83"/>
      <c r="AT164" s="16" t="s">
        <v>113</v>
      </c>
      <c r="AU164" s="16" t="s">
        <v>69</v>
      </c>
    </row>
    <row r="165" s="9" customFormat="1">
      <c r="B165" s="208"/>
      <c r="C165" s="209"/>
      <c r="D165" s="194" t="s">
        <v>252</v>
      </c>
      <c r="E165" s="210" t="s">
        <v>19</v>
      </c>
      <c r="F165" s="211" t="s">
        <v>268</v>
      </c>
      <c r="G165" s="209"/>
      <c r="H165" s="212">
        <v>28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252</v>
      </c>
      <c r="AU165" s="218" t="s">
        <v>69</v>
      </c>
      <c r="AV165" s="9" t="s">
        <v>79</v>
      </c>
      <c r="AW165" s="9" t="s">
        <v>31</v>
      </c>
      <c r="AX165" s="9" t="s">
        <v>77</v>
      </c>
      <c r="AY165" s="218" t="s">
        <v>112</v>
      </c>
    </row>
    <row r="166" s="1" customFormat="1" ht="21.6" customHeight="1">
      <c r="B166" s="37"/>
      <c r="C166" s="181" t="s">
        <v>269</v>
      </c>
      <c r="D166" s="181" t="s">
        <v>106</v>
      </c>
      <c r="E166" s="182" t="s">
        <v>270</v>
      </c>
      <c r="F166" s="183" t="s">
        <v>271</v>
      </c>
      <c r="G166" s="184" t="s">
        <v>205</v>
      </c>
      <c r="H166" s="185">
        <v>38</v>
      </c>
      <c r="I166" s="186"/>
      <c r="J166" s="187">
        <f>ROUND(I166*H166,2)</f>
        <v>0</v>
      </c>
      <c r="K166" s="183" t="s">
        <v>118</v>
      </c>
      <c r="L166" s="42"/>
      <c r="M166" s="188" t="s">
        <v>19</v>
      </c>
      <c r="N166" s="189" t="s">
        <v>40</v>
      </c>
      <c r="O166" s="82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AR166" s="192" t="s">
        <v>111</v>
      </c>
      <c r="AT166" s="192" t="s">
        <v>106</v>
      </c>
      <c r="AU166" s="192" t="s">
        <v>69</v>
      </c>
      <c r="AY166" s="16" t="s">
        <v>112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6" t="s">
        <v>77</v>
      </c>
      <c r="BK166" s="193">
        <f>ROUND(I166*H166,2)</f>
        <v>0</v>
      </c>
      <c r="BL166" s="16" t="s">
        <v>111</v>
      </c>
      <c r="BM166" s="192" t="s">
        <v>272</v>
      </c>
    </row>
    <row r="167" s="1" customFormat="1">
      <c r="B167" s="37"/>
      <c r="C167" s="38"/>
      <c r="D167" s="194" t="s">
        <v>113</v>
      </c>
      <c r="E167" s="38"/>
      <c r="F167" s="195" t="s">
        <v>271</v>
      </c>
      <c r="G167" s="38"/>
      <c r="H167" s="38"/>
      <c r="I167" s="134"/>
      <c r="J167" s="38"/>
      <c r="K167" s="38"/>
      <c r="L167" s="42"/>
      <c r="M167" s="196"/>
      <c r="N167" s="82"/>
      <c r="O167" s="82"/>
      <c r="P167" s="82"/>
      <c r="Q167" s="82"/>
      <c r="R167" s="82"/>
      <c r="S167" s="82"/>
      <c r="T167" s="83"/>
      <c r="AT167" s="16" t="s">
        <v>113</v>
      </c>
      <c r="AU167" s="16" t="s">
        <v>69</v>
      </c>
    </row>
    <row r="168" s="1" customFormat="1" ht="14.4" customHeight="1">
      <c r="B168" s="37"/>
      <c r="C168" s="197" t="s">
        <v>186</v>
      </c>
      <c r="D168" s="197" t="s">
        <v>123</v>
      </c>
      <c r="E168" s="198" t="s">
        <v>273</v>
      </c>
      <c r="F168" s="199" t="s">
        <v>274</v>
      </c>
      <c r="G168" s="200" t="s">
        <v>126</v>
      </c>
      <c r="H168" s="201">
        <v>3.6099999999999999</v>
      </c>
      <c r="I168" s="202"/>
      <c r="J168" s="203">
        <f>ROUND(I168*H168,2)</f>
        <v>0</v>
      </c>
      <c r="K168" s="199" t="s">
        <v>118</v>
      </c>
      <c r="L168" s="204"/>
      <c r="M168" s="205" t="s">
        <v>19</v>
      </c>
      <c r="N168" s="206" t="s">
        <v>40</v>
      </c>
      <c r="O168" s="82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AR168" s="192" t="s">
        <v>127</v>
      </c>
      <c r="AT168" s="192" t="s">
        <v>123</v>
      </c>
      <c r="AU168" s="192" t="s">
        <v>69</v>
      </c>
      <c r="AY168" s="16" t="s">
        <v>112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6" t="s">
        <v>77</v>
      </c>
      <c r="BK168" s="193">
        <f>ROUND(I168*H168,2)</f>
        <v>0</v>
      </c>
      <c r="BL168" s="16" t="s">
        <v>111</v>
      </c>
      <c r="BM168" s="192" t="s">
        <v>275</v>
      </c>
    </row>
    <row r="169" s="1" customFormat="1">
      <c r="B169" s="37"/>
      <c r="C169" s="38"/>
      <c r="D169" s="194" t="s">
        <v>113</v>
      </c>
      <c r="E169" s="38"/>
      <c r="F169" s="195" t="s">
        <v>274</v>
      </c>
      <c r="G169" s="38"/>
      <c r="H169" s="38"/>
      <c r="I169" s="134"/>
      <c r="J169" s="38"/>
      <c r="K169" s="38"/>
      <c r="L169" s="42"/>
      <c r="M169" s="196"/>
      <c r="N169" s="82"/>
      <c r="O169" s="82"/>
      <c r="P169" s="82"/>
      <c r="Q169" s="82"/>
      <c r="R169" s="82"/>
      <c r="S169" s="82"/>
      <c r="T169" s="83"/>
      <c r="AT169" s="16" t="s">
        <v>113</v>
      </c>
      <c r="AU169" s="16" t="s">
        <v>69</v>
      </c>
    </row>
    <row r="170" s="1" customFormat="1" ht="14.4" customHeight="1">
      <c r="B170" s="37"/>
      <c r="C170" s="181" t="s">
        <v>276</v>
      </c>
      <c r="D170" s="181" t="s">
        <v>106</v>
      </c>
      <c r="E170" s="182" t="s">
        <v>277</v>
      </c>
      <c r="F170" s="183" t="s">
        <v>278</v>
      </c>
      <c r="G170" s="184" t="s">
        <v>279</v>
      </c>
      <c r="H170" s="185">
        <v>3</v>
      </c>
      <c r="I170" s="186"/>
      <c r="J170" s="187">
        <f>ROUND(I170*H170,2)</f>
        <v>0</v>
      </c>
      <c r="K170" s="183" t="s">
        <v>118</v>
      </c>
      <c r="L170" s="42"/>
      <c r="M170" s="188" t="s">
        <v>19</v>
      </c>
      <c r="N170" s="189" t="s">
        <v>40</v>
      </c>
      <c r="O170" s="82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AR170" s="192" t="s">
        <v>111</v>
      </c>
      <c r="AT170" s="192" t="s">
        <v>106</v>
      </c>
      <c r="AU170" s="192" t="s">
        <v>69</v>
      </c>
      <c r="AY170" s="16" t="s">
        <v>112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6" t="s">
        <v>77</v>
      </c>
      <c r="BK170" s="193">
        <f>ROUND(I170*H170,2)</f>
        <v>0</v>
      </c>
      <c r="BL170" s="16" t="s">
        <v>111</v>
      </c>
      <c r="BM170" s="192" t="s">
        <v>280</v>
      </c>
    </row>
    <row r="171" s="1" customFormat="1">
      <c r="B171" s="37"/>
      <c r="C171" s="38"/>
      <c r="D171" s="194" t="s">
        <v>113</v>
      </c>
      <c r="E171" s="38"/>
      <c r="F171" s="195" t="s">
        <v>278</v>
      </c>
      <c r="G171" s="38"/>
      <c r="H171" s="38"/>
      <c r="I171" s="134"/>
      <c r="J171" s="38"/>
      <c r="K171" s="38"/>
      <c r="L171" s="42"/>
      <c r="M171" s="196"/>
      <c r="N171" s="82"/>
      <c r="O171" s="82"/>
      <c r="P171" s="82"/>
      <c r="Q171" s="82"/>
      <c r="R171" s="82"/>
      <c r="S171" s="82"/>
      <c r="T171" s="83"/>
      <c r="AT171" s="16" t="s">
        <v>113</v>
      </c>
      <c r="AU171" s="16" t="s">
        <v>69</v>
      </c>
    </row>
    <row r="172" s="1" customFormat="1" ht="14.4" customHeight="1">
      <c r="B172" s="37"/>
      <c r="C172" s="181" t="s">
        <v>189</v>
      </c>
      <c r="D172" s="181" t="s">
        <v>106</v>
      </c>
      <c r="E172" s="182" t="s">
        <v>281</v>
      </c>
      <c r="F172" s="183" t="s">
        <v>282</v>
      </c>
      <c r="G172" s="184" t="s">
        <v>279</v>
      </c>
      <c r="H172" s="185">
        <v>3</v>
      </c>
      <c r="I172" s="186"/>
      <c r="J172" s="187">
        <f>ROUND(I172*H172,2)</f>
        <v>0</v>
      </c>
      <c r="K172" s="183" t="s">
        <v>118</v>
      </c>
      <c r="L172" s="42"/>
      <c r="M172" s="188" t="s">
        <v>19</v>
      </c>
      <c r="N172" s="189" t="s">
        <v>40</v>
      </c>
      <c r="O172" s="82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AR172" s="192" t="s">
        <v>111</v>
      </c>
      <c r="AT172" s="192" t="s">
        <v>106</v>
      </c>
      <c r="AU172" s="192" t="s">
        <v>69</v>
      </c>
      <c r="AY172" s="16" t="s">
        <v>112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6" t="s">
        <v>77</v>
      </c>
      <c r="BK172" s="193">
        <f>ROUND(I172*H172,2)</f>
        <v>0</v>
      </c>
      <c r="BL172" s="16" t="s">
        <v>111</v>
      </c>
      <c r="BM172" s="192" t="s">
        <v>283</v>
      </c>
    </row>
    <row r="173" s="1" customFormat="1">
      <c r="B173" s="37"/>
      <c r="C173" s="38"/>
      <c r="D173" s="194" t="s">
        <v>113</v>
      </c>
      <c r="E173" s="38"/>
      <c r="F173" s="195" t="s">
        <v>282</v>
      </c>
      <c r="G173" s="38"/>
      <c r="H173" s="38"/>
      <c r="I173" s="134"/>
      <c r="J173" s="38"/>
      <c r="K173" s="38"/>
      <c r="L173" s="42"/>
      <c r="M173" s="196"/>
      <c r="N173" s="82"/>
      <c r="O173" s="82"/>
      <c r="P173" s="82"/>
      <c r="Q173" s="82"/>
      <c r="R173" s="82"/>
      <c r="S173" s="82"/>
      <c r="T173" s="83"/>
      <c r="AT173" s="16" t="s">
        <v>113</v>
      </c>
      <c r="AU173" s="16" t="s">
        <v>69</v>
      </c>
    </row>
    <row r="174" s="1" customFormat="1" ht="14.4" customHeight="1">
      <c r="B174" s="37"/>
      <c r="C174" s="181" t="s">
        <v>284</v>
      </c>
      <c r="D174" s="181" t="s">
        <v>106</v>
      </c>
      <c r="E174" s="182" t="s">
        <v>285</v>
      </c>
      <c r="F174" s="183" t="s">
        <v>286</v>
      </c>
      <c r="G174" s="184" t="s">
        <v>287</v>
      </c>
      <c r="H174" s="185">
        <v>1</v>
      </c>
      <c r="I174" s="186"/>
      <c r="J174" s="187">
        <f>ROUND(I174*H174,2)</f>
        <v>0</v>
      </c>
      <c r="K174" s="183" t="s">
        <v>143</v>
      </c>
      <c r="L174" s="42"/>
      <c r="M174" s="188" t="s">
        <v>19</v>
      </c>
      <c r="N174" s="189" t="s">
        <v>40</v>
      </c>
      <c r="O174" s="82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AR174" s="192" t="s">
        <v>111</v>
      </c>
      <c r="AT174" s="192" t="s">
        <v>106</v>
      </c>
      <c r="AU174" s="192" t="s">
        <v>69</v>
      </c>
      <c r="AY174" s="16" t="s">
        <v>112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6" t="s">
        <v>77</v>
      </c>
      <c r="BK174" s="193">
        <f>ROUND(I174*H174,2)</f>
        <v>0</v>
      </c>
      <c r="BL174" s="16" t="s">
        <v>111</v>
      </c>
      <c r="BM174" s="192" t="s">
        <v>288</v>
      </c>
    </row>
    <row r="175" s="1" customFormat="1">
      <c r="B175" s="37"/>
      <c r="C175" s="38"/>
      <c r="D175" s="194" t="s">
        <v>113</v>
      </c>
      <c r="E175" s="38"/>
      <c r="F175" s="195" t="s">
        <v>286</v>
      </c>
      <c r="G175" s="38"/>
      <c r="H175" s="38"/>
      <c r="I175" s="134"/>
      <c r="J175" s="38"/>
      <c r="K175" s="38"/>
      <c r="L175" s="42"/>
      <c r="M175" s="196"/>
      <c r="N175" s="82"/>
      <c r="O175" s="82"/>
      <c r="P175" s="82"/>
      <c r="Q175" s="82"/>
      <c r="R175" s="82"/>
      <c r="S175" s="82"/>
      <c r="T175" s="83"/>
      <c r="AT175" s="16" t="s">
        <v>113</v>
      </c>
      <c r="AU175" s="16" t="s">
        <v>69</v>
      </c>
    </row>
    <row r="176" s="1" customFormat="1" ht="14.4" customHeight="1">
      <c r="B176" s="37"/>
      <c r="C176" s="181" t="s">
        <v>193</v>
      </c>
      <c r="D176" s="181" t="s">
        <v>106</v>
      </c>
      <c r="E176" s="182" t="s">
        <v>289</v>
      </c>
      <c r="F176" s="183" t="s">
        <v>290</v>
      </c>
      <c r="G176" s="184" t="s">
        <v>135</v>
      </c>
      <c r="H176" s="185">
        <v>547</v>
      </c>
      <c r="I176" s="186"/>
      <c r="J176" s="187">
        <f>ROUND(I176*H176,2)</f>
        <v>0</v>
      </c>
      <c r="K176" s="183" t="s">
        <v>143</v>
      </c>
      <c r="L176" s="42"/>
      <c r="M176" s="188" t="s">
        <v>19</v>
      </c>
      <c r="N176" s="189" t="s">
        <v>40</v>
      </c>
      <c r="O176" s="82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AR176" s="192" t="s">
        <v>111</v>
      </c>
      <c r="AT176" s="192" t="s">
        <v>106</v>
      </c>
      <c r="AU176" s="192" t="s">
        <v>69</v>
      </c>
      <c r="AY176" s="16" t="s">
        <v>112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6" t="s">
        <v>77</v>
      </c>
      <c r="BK176" s="193">
        <f>ROUND(I176*H176,2)</f>
        <v>0</v>
      </c>
      <c r="BL176" s="16" t="s">
        <v>111</v>
      </c>
      <c r="BM176" s="192" t="s">
        <v>291</v>
      </c>
    </row>
    <row r="177" s="1" customFormat="1">
      <c r="B177" s="37"/>
      <c r="C177" s="38"/>
      <c r="D177" s="194" t="s">
        <v>113</v>
      </c>
      <c r="E177" s="38"/>
      <c r="F177" s="195" t="s">
        <v>290</v>
      </c>
      <c r="G177" s="38"/>
      <c r="H177" s="38"/>
      <c r="I177" s="134"/>
      <c r="J177" s="38"/>
      <c r="K177" s="38"/>
      <c r="L177" s="42"/>
      <c r="M177" s="196"/>
      <c r="N177" s="82"/>
      <c r="O177" s="82"/>
      <c r="P177" s="82"/>
      <c r="Q177" s="82"/>
      <c r="R177" s="82"/>
      <c r="S177" s="82"/>
      <c r="T177" s="83"/>
      <c r="AT177" s="16" t="s">
        <v>113</v>
      </c>
      <c r="AU177" s="16" t="s">
        <v>69</v>
      </c>
    </row>
    <row r="178" s="1" customFormat="1" ht="32.4" customHeight="1">
      <c r="B178" s="37"/>
      <c r="C178" s="181" t="s">
        <v>292</v>
      </c>
      <c r="D178" s="181" t="s">
        <v>106</v>
      </c>
      <c r="E178" s="182" t="s">
        <v>293</v>
      </c>
      <c r="F178" s="183" t="s">
        <v>294</v>
      </c>
      <c r="G178" s="184" t="s">
        <v>126</v>
      </c>
      <c r="H178" s="185">
        <v>2</v>
      </c>
      <c r="I178" s="186"/>
      <c r="J178" s="187">
        <f>ROUND(I178*H178,2)</f>
        <v>0</v>
      </c>
      <c r="K178" s="183" t="s">
        <v>118</v>
      </c>
      <c r="L178" s="42"/>
      <c r="M178" s="188" t="s">
        <v>19</v>
      </c>
      <c r="N178" s="189" t="s">
        <v>40</v>
      </c>
      <c r="O178" s="82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AR178" s="192" t="s">
        <v>111</v>
      </c>
      <c r="AT178" s="192" t="s">
        <v>106</v>
      </c>
      <c r="AU178" s="192" t="s">
        <v>69</v>
      </c>
      <c r="AY178" s="16" t="s">
        <v>112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6" t="s">
        <v>77</v>
      </c>
      <c r="BK178" s="193">
        <f>ROUND(I178*H178,2)</f>
        <v>0</v>
      </c>
      <c r="BL178" s="16" t="s">
        <v>111</v>
      </c>
      <c r="BM178" s="192" t="s">
        <v>295</v>
      </c>
    </row>
    <row r="179" s="1" customFormat="1">
      <c r="B179" s="37"/>
      <c r="C179" s="38"/>
      <c r="D179" s="194" t="s">
        <v>113</v>
      </c>
      <c r="E179" s="38"/>
      <c r="F179" s="195" t="s">
        <v>294</v>
      </c>
      <c r="G179" s="38"/>
      <c r="H179" s="38"/>
      <c r="I179" s="134"/>
      <c r="J179" s="38"/>
      <c r="K179" s="38"/>
      <c r="L179" s="42"/>
      <c r="M179" s="196"/>
      <c r="N179" s="82"/>
      <c r="O179" s="82"/>
      <c r="P179" s="82"/>
      <c r="Q179" s="82"/>
      <c r="R179" s="82"/>
      <c r="S179" s="82"/>
      <c r="T179" s="83"/>
      <c r="AT179" s="16" t="s">
        <v>113</v>
      </c>
      <c r="AU179" s="16" t="s">
        <v>69</v>
      </c>
    </row>
    <row r="180" s="1" customFormat="1" ht="32.4" customHeight="1">
      <c r="B180" s="37"/>
      <c r="C180" s="181" t="s">
        <v>197</v>
      </c>
      <c r="D180" s="181" t="s">
        <v>106</v>
      </c>
      <c r="E180" s="182" t="s">
        <v>296</v>
      </c>
      <c r="F180" s="183" t="s">
        <v>297</v>
      </c>
      <c r="G180" s="184" t="s">
        <v>126</v>
      </c>
      <c r="H180" s="185">
        <v>3010.6179999999999</v>
      </c>
      <c r="I180" s="186"/>
      <c r="J180" s="187">
        <f>ROUND(I180*H180,2)</f>
        <v>0</v>
      </c>
      <c r="K180" s="183" t="s">
        <v>118</v>
      </c>
      <c r="L180" s="42"/>
      <c r="M180" s="188" t="s">
        <v>19</v>
      </c>
      <c r="N180" s="189" t="s">
        <v>40</v>
      </c>
      <c r="O180" s="82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AR180" s="192" t="s">
        <v>111</v>
      </c>
      <c r="AT180" s="192" t="s">
        <v>106</v>
      </c>
      <c r="AU180" s="192" t="s">
        <v>69</v>
      </c>
      <c r="AY180" s="16" t="s">
        <v>112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6" t="s">
        <v>77</v>
      </c>
      <c r="BK180" s="193">
        <f>ROUND(I180*H180,2)</f>
        <v>0</v>
      </c>
      <c r="BL180" s="16" t="s">
        <v>111</v>
      </c>
      <c r="BM180" s="192" t="s">
        <v>298</v>
      </c>
    </row>
    <row r="181" s="1" customFormat="1">
      <c r="B181" s="37"/>
      <c r="C181" s="38"/>
      <c r="D181" s="194" t="s">
        <v>113</v>
      </c>
      <c r="E181" s="38"/>
      <c r="F181" s="195" t="s">
        <v>297</v>
      </c>
      <c r="G181" s="38"/>
      <c r="H181" s="38"/>
      <c r="I181" s="134"/>
      <c r="J181" s="38"/>
      <c r="K181" s="38"/>
      <c r="L181" s="42"/>
      <c r="M181" s="196"/>
      <c r="N181" s="82"/>
      <c r="O181" s="82"/>
      <c r="P181" s="82"/>
      <c r="Q181" s="82"/>
      <c r="R181" s="82"/>
      <c r="S181" s="82"/>
      <c r="T181" s="83"/>
      <c r="AT181" s="16" t="s">
        <v>113</v>
      </c>
      <c r="AU181" s="16" t="s">
        <v>69</v>
      </c>
    </row>
    <row r="182" s="11" customFormat="1">
      <c r="B182" s="230"/>
      <c r="C182" s="231"/>
      <c r="D182" s="194" t="s">
        <v>252</v>
      </c>
      <c r="E182" s="232" t="s">
        <v>19</v>
      </c>
      <c r="F182" s="233" t="s">
        <v>299</v>
      </c>
      <c r="G182" s="231"/>
      <c r="H182" s="232" t="s">
        <v>19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252</v>
      </c>
      <c r="AU182" s="239" t="s">
        <v>69</v>
      </c>
      <c r="AV182" s="11" t="s">
        <v>77</v>
      </c>
      <c r="AW182" s="11" t="s">
        <v>31</v>
      </c>
      <c r="AX182" s="11" t="s">
        <v>69</v>
      </c>
      <c r="AY182" s="239" t="s">
        <v>112</v>
      </c>
    </row>
    <row r="183" s="11" customFormat="1">
      <c r="B183" s="230"/>
      <c r="C183" s="231"/>
      <c r="D183" s="194" t="s">
        <v>252</v>
      </c>
      <c r="E183" s="232" t="s">
        <v>19</v>
      </c>
      <c r="F183" s="233" t="s">
        <v>300</v>
      </c>
      <c r="G183" s="231"/>
      <c r="H183" s="232" t="s">
        <v>19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252</v>
      </c>
      <c r="AU183" s="239" t="s">
        <v>69</v>
      </c>
      <c r="AV183" s="11" t="s">
        <v>77</v>
      </c>
      <c r="AW183" s="11" t="s">
        <v>31</v>
      </c>
      <c r="AX183" s="11" t="s">
        <v>69</v>
      </c>
      <c r="AY183" s="239" t="s">
        <v>112</v>
      </c>
    </row>
    <row r="184" s="9" customFormat="1">
      <c r="B184" s="208"/>
      <c r="C184" s="209"/>
      <c r="D184" s="194" t="s">
        <v>252</v>
      </c>
      <c r="E184" s="210" t="s">
        <v>19</v>
      </c>
      <c r="F184" s="211" t="s">
        <v>301</v>
      </c>
      <c r="G184" s="209"/>
      <c r="H184" s="212">
        <v>2997.4180000000001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252</v>
      </c>
      <c r="AU184" s="218" t="s">
        <v>69</v>
      </c>
      <c r="AV184" s="9" t="s">
        <v>79</v>
      </c>
      <c r="AW184" s="9" t="s">
        <v>31</v>
      </c>
      <c r="AX184" s="9" t="s">
        <v>69</v>
      </c>
      <c r="AY184" s="218" t="s">
        <v>112</v>
      </c>
    </row>
    <row r="185" s="9" customFormat="1">
      <c r="B185" s="208"/>
      <c r="C185" s="209"/>
      <c r="D185" s="194" t="s">
        <v>252</v>
      </c>
      <c r="E185" s="210" t="s">
        <v>19</v>
      </c>
      <c r="F185" s="211" t="s">
        <v>302</v>
      </c>
      <c r="G185" s="209"/>
      <c r="H185" s="212">
        <v>13.199999999999999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252</v>
      </c>
      <c r="AU185" s="218" t="s">
        <v>69</v>
      </c>
      <c r="AV185" s="9" t="s">
        <v>79</v>
      </c>
      <c r="AW185" s="9" t="s">
        <v>31</v>
      </c>
      <c r="AX185" s="9" t="s">
        <v>69</v>
      </c>
      <c r="AY185" s="218" t="s">
        <v>112</v>
      </c>
    </row>
    <row r="186" s="10" customFormat="1">
      <c r="B186" s="219"/>
      <c r="C186" s="220"/>
      <c r="D186" s="194" t="s">
        <v>252</v>
      </c>
      <c r="E186" s="221" t="s">
        <v>19</v>
      </c>
      <c r="F186" s="222" t="s">
        <v>255</v>
      </c>
      <c r="G186" s="220"/>
      <c r="H186" s="223">
        <v>3010.6179999999999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252</v>
      </c>
      <c r="AU186" s="229" t="s">
        <v>69</v>
      </c>
      <c r="AV186" s="10" t="s">
        <v>111</v>
      </c>
      <c r="AW186" s="10" t="s">
        <v>31</v>
      </c>
      <c r="AX186" s="10" t="s">
        <v>77</v>
      </c>
      <c r="AY186" s="229" t="s">
        <v>112</v>
      </c>
    </row>
    <row r="187" s="1" customFormat="1" ht="32.4" customHeight="1">
      <c r="B187" s="37"/>
      <c r="C187" s="181" t="s">
        <v>303</v>
      </c>
      <c r="D187" s="181" t="s">
        <v>106</v>
      </c>
      <c r="E187" s="182" t="s">
        <v>304</v>
      </c>
      <c r="F187" s="183" t="s">
        <v>305</v>
      </c>
      <c r="G187" s="184" t="s">
        <v>126</v>
      </c>
      <c r="H187" s="185">
        <v>819</v>
      </c>
      <c r="I187" s="186"/>
      <c r="J187" s="187">
        <f>ROUND(I187*H187,2)</f>
        <v>0</v>
      </c>
      <c r="K187" s="183" t="s">
        <v>118</v>
      </c>
      <c r="L187" s="42"/>
      <c r="M187" s="188" t="s">
        <v>19</v>
      </c>
      <c r="N187" s="189" t="s">
        <v>40</v>
      </c>
      <c r="O187" s="82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AR187" s="192" t="s">
        <v>111</v>
      </c>
      <c r="AT187" s="192" t="s">
        <v>106</v>
      </c>
      <c r="AU187" s="192" t="s">
        <v>69</v>
      </c>
      <c r="AY187" s="16" t="s">
        <v>112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6" t="s">
        <v>77</v>
      </c>
      <c r="BK187" s="193">
        <f>ROUND(I187*H187,2)</f>
        <v>0</v>
      </c>
      <c r="BL187" s="16" t="s">
        <v>111</v>
      </c>
      <c r="BM187" s="192" t="s">
        <v>306</v>
      </c>
    </row>
    <row r="188" s="1" customFormat="1">
      <c r="B188" s="37"/>
      <c r="C188" s="38"/>
      <c r="D188" s="194" t="s">
        <v>113</v>
      </c>
      <c r="E188" s="38"/>
      <c r="F188" s="195" t="s">
        <v>305</v>
      </c>
      <c r="G188" s="38"/>
      <c r="H188" s="38"/>
      <c r="I188" s="134"/>
      <c r="J188" s="38"/>
      <c r="K188" s="38"/>
      <c r="L188" s="42"/>
      <c r="M188" s="196"/>
      <c r="N188" s="82"/>
      <c r="O188" s="82"/>
      <c r="P188" s="82"/>
      <c r="Q188" s="82"/>
      <c r="R188" s="82"/>
      <c r="S188" s="82"/>
      <c r="T188" s="83"/>
      <c r="AT188" s="16" t="s">
        <v>113</v>
      </c>
      <c r="AU188" s="16" t="s">
        <v>69</v>
      </c>
    </row>
    <row r="189" s="1" customFormat="1" ht="32.4" customHeight="1">
      <c r="B189" s="37"/>
      <c r="C189" s="181" t="s">
        <v>201</v>
      </c>
      <c r="D189" s="181" t="s">
        <v>106</v>
      </c>
      <c r="E189" s="182" t="s">
        <v>307</v>
      </c>
      <c r="F189" s="183" t="s">
        <v>308</v>
      </c>
      <c r="G189" s="184" t="s">
        <v>126</v>
      </c>
      <c r="H189" s="185">
        <v>172.5</v>
      </c>
      <c r="I189" s="186"/>
      <c r="J189" s="187">
        <f>ROUND(I189*H189,2)</f>
        <v>0</v>
      </c>
      <c r="K189" s="183" t="s">
        <v>118</v>
      </c>
      <c r="L189" s="42"/>
      <c r="M189" s="188" t="s">
        <v>19</v>
      </c>
      <c r="N189" s="189" t="s">
        <v>40</v>
      </c>
      <c r="O189" s="82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AR189" s="192" t="s">
        <v>111</v>
      </c>
      <c r="AT189" s="192" t="s">
        <v>106</v>
      </c>
      <c r="AU189" s="192" t="s">
        <v>69</v>
      </c>
      <c r="AY189" s="16" t="s">
        <v>112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6" t="s">
        <v>77</v>
      </c>
      <c r="BK189" s="193">
        <f>ROUND(I189*H189,2)</f>
        <v>0</v>
      </c>
      <c r="BL189" s="16" t="s">
        <v>111</v>
      </c>
      <c r="BM189" s="192" t="s">
        <v>309</v>
      </c>
    </row>
    <row r="190" s="1" customFormat="1">
      <c r="B190" s="37"/>
      <c r="C190" s="38"/>
      <c r="D190" s="194" t="s">
        <v>113</v>
      </c>
      <c r="E190" s="38"/>
      <c r="F190" s="195" t="s">
        <v>308</v>
      </c>
      <c r="G190" s="38"/>
      <c r="H190" s="38"/>
      <c r="I190" s="134"/>
      <c r="J190" s="38"/>
      <c r="K190" s="38"/>
      <c r="L190" s="42"/>
      <c r="M190" s="196"/>
      <c r="N190" s="82"/>
      <c r="O190" s="82"/>
      <c r="P190" s="82"/>
      <c r="Q190" s="82"/>
      <c r="R190" s="82"/>
      <c r="S190" s="82"/>
      <c r="T190" s="83"/>
      <c r="AT190" s="16" t="s">
        <v>113</v>
      </c>
      <c r="AU190" s="16" t="s">
        <v>69</v>
      </c>
    </row>
    <row r="191" s="9" customFormat="1">
      <c r="B191" s="208"/>
      <c r="C191" s="209"/>
      <c r="D191" s="194" t="s">
        <v>252</v>
      </c>
      <c r="E191" s="210" t="s">
        <v>19</v>
      </c>
      <c r="F191" s="211" t="s">
        <v>310</v>
      </c>
      <c r="G191" s="209"/>
      <c r="H191" s="212">
        <v>102.5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252</v>
      </c>
      <c r="AU191" s="218" t="s">
        <v>69</v>
      </c>
      <c r="AV191" s="9" t="s">
        <v>79</v>
      </c>
      <c r="AW191" s="9" t="s">
        <v>31</v>
      </c>
      <c r="AX191" s="9" t="s">
        <v>69</v>
      </c>
      <c r="AY191" s="218" t="s">
        <v>112</v>
      </c>
    </row>
    <row r="192" s="9" customFormat="1">
      <c r="B192" s="208"/>
      <c r="C192" s="209"/>
      <c r="D192" s="194" t="s">
        <v>252</v>
      </c>
      <c r="E192" s="210" t="s">
        <v>19</v>
      </c>
      <c r="F192" s="211" t="s">
        <v>311</v>
      </c>
      <c r="G192" s="209"/>
      <c r="H192" s="212">
        <v>70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252</v>
      </c>
      <c r="AU192" s="218" t="s">
        <v>69</v>
      </c>
      <c r="AV192" s="9" t="s">
        <v>79</v>
      </c>
      <c r="AW192" s="9" t="s">
        <v>31</v>
      </c>
      <c r="AX192" s="9" t="s">
        <v>69</v>
      </c>
      <c r="AY192" s="218" t="s">
        <v>112</v>
      </c>
    </row>
    <row r="193" s="10" customFormat="1">
      <c r="B193" s="219"/>
      <c r="C193" s="220"/>
      <c r="D193" s="194" t="s">
        <v>252</v>
      </c>
      <c r="E193" s="221" t="s">
        <v>19</v>
      </c>
      <c r="F193" s="222" t="s">
        <v>255</v>
      </c>
      <c r="G193" s="220"/>
      <c r="H193" s="223">
        <v>172.5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252</v>
      </c>
      <c r="AU193" s="229" t="s">
        <v>69</v>
      </c>
      <c r="AV193" s="10" t="s">
        <v>111</v>
      </c>
      <c r="AW193" s="10" t="s">
        <v>31</v>
      </c>
      <c r="AX193" s="10" t="s">
        <v>77</v>
      </c>
      <c r="AY193" s="229" t="s">
        <v>112</v>
      </c>
    </row>
    <row r="194" s="1" customFormat="1" ht="32.4" customHeight="1">
      <c r="B194" s="37"/>
      <c r="C194" s="181" t="s">
        <v>312</v>
      </c>
      <c r="D194" s="181" t="s">
        <v>106</v>
      </c>
      <c r="E194" s="182" t="s">
        <v>313</v>
      </c>
      <c r="F194" s="183" t="s">
        <v>314</v>
      </c>
      <c r="G194" s="184" t="s">
        <v>126</v>
      </c>
      <c r="H194" s="185">
        <v>3337.9079999999999</v>
      </c>
      <c r="I194" s="186"/>
      <c r="J194" s="187">
        <f>ROUND(I194*H194,2)</f>
        <v>0</v>
      </c>
      <c r="K194" s="183" t="s">
        <v>118</v>
      </c>
      <c r="L194" s="42"/>
      <c r="M194" s="188" t="s">
        <v>19</v>
      </c>
      <c r="N194" s="189" t="s">
        <v>40</v>
      </c>
      <c r="O194" s="82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AR194" s="192" t="s">
        <v>111</v>
      </c>
      <c r="AT194" s="192" t="s">
        <v>106</v>
      </c>
      <c r="AU194" s="192" t="s">
        <v>69</v>
      </c>
      <c r="AY194" s="16" t="s">
        <v>112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6" t="s">
        <v>77</v>
      </c>
      <c r="BK194" s="193">
        <f>ROUND(I194*H194,2)</f>
        <v>0</v>
      </c>
      <c r="BL194" s="16" t="s">
        <v>111</v>
      </c>
      <c r="BM194" s="192" t="s">
        <v>315</v>
      </c>
    </row>
    <row r="195" s="1" customFormat="1">
      <c r="B195" s="37"/>
      <c r="C195" s="38"/>
      <c r="D195" s="194" t="s">
        <v>113</v>
      </c>
      <c r="E195" s="38"/>
      <c r="F195" s="195" t="s">
        <v>314</v>
      </c>
      <c r="G195" s="38"/>
      <c r="H195" s="38"/>
      <c r="I195" s="134"/>
      <c r="J195" s="38"/>
      <c r="K195" s="38"/>
      <c r="L195" s="42"/>
      <c r="M195" s="196"/>
      <c r="N195" s="82"/>
      <c r="O195" s="82"/>
      <c r="P195" s="82"/>
      <c r="Q195" s="82"/>
      <c r="R195" s="82"/>
      <c r="S195" s="82"/>
      <c r="T195" s="83"/>
      <c r="AT195" s="16" t="s">
        <v>113</v>
      </c>
      <c r="AU195" s="16" t="s">
        <v>69</v>
      </c>
    </row>
    <row r="196" s="9" customFormat="1">
      <c r="B196" s="208"/>
      <c r="C196" s="209"/>
      <c r="D196" s="194" t="s">
        <v>252</v>
      </c>
      <c r="E196" s="210" t="s">
        <v>19</v>
      </c>
      <c r="F196" s="211" t="s">
        <v>316</v>
      </c>
      <c r="G196" s="209"/>
      <c r="H196" s="212">
        <v>3303.7600000000002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252</v>
      </c>
      <c r="AU196" s="218" t="s">
        <v>69</v>
      </c>
      <c r="AV196" s="9" t="s">
        <v>79</v>
      </c>
      <c r="AW196" s="9" t="s">
        <v>31</v>
      </c>
      <c r="AX196" s="9" t="s">
        <v>69</v>
      </c>
      <c r="AY196" s="218" t="s">
        <v>112</v>
      </c>
    </row>
    <row r="197" s="9" customFormat="1">
      <c r="B197" s="208"/>
      <c r="C197" s="209"/>
      <c r="D197" s="194" t="s">
        <v>252</v>
      </c>
      <c r="E197" s="210" t="s">
        <v>19</v>
      </c>
      <c r="F197" s="211" t="s">
        <v>317</v>
      </c>
      <c r="G197" s="209"/>
      <c r="H197" s="212">
        <v>3.6099999999999999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252</v>
      </c>
      <c r="AU197" s="218" t="s">
        <v>69</v>
      </c>
      <c r="AV197" s="9" t="s">
        <v>79</v>
      </c>
      <c r="AW197" s="9" t="s">
        <v>31</v>
      </c>
      <c r="AX197" s="9" t="s">
        <v>69</v>
      </c>
      <c r="AY197" s="218" t="s">
        <v>112</v>
      </c>
    </row>
    <row r="198" s="9" customFormat="1">
      <c r="B198" s="208"/>
      <c r="C198" s="209"/>
      <c r="D198" s="194" t="s">
        <v>252</v>
      </c>
      <c r="E198" s="210" t="s">
        <v>19</v>
      </c>
      <c r="F198" s="211" t="s">
        <v>318</v>
      </c>
      <c r="G198" s="209"/>
      <c r="H198" s="212">
        <v>7.2069999999999999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252</v>
      </c>
      <c r="AU198" s="218" t="s">
        <v>69</v>
      </c>
      <c r="AV198" s="9" t="s">
        <v>79</v>
      </c>
      <c r="AW198" s="9" t="s">
        <v>31</v>
      </c>
      <c r="AX198" s="9" t="s">
        <v>69</v>
      </c>
      <c r="AY198" s="218" t="s">
        <v>112</v>
      </c>
    </row>
    <row r="199" s="9" customFormat="1">
      <c r="B199" s="208"/>
      <c r="C199" s="209"/>
      <c r="D199" s="194" t="s">
        <v>252</v>
      </c>
      <c r="E199" s="210" t="s">
        <v>19</v>
      </c>
      <c r="F199" s="211" t="s">
        <v>319</v>
      </c>
      <c r="G199" s="209"/>
      <c r="H199" s="212">
        <v>0.23100000000000001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252</v>
      </c>
      <c r="AU199" s="218" t="s">
        <v>69</v>
      </c>
      <c r="AV199" s="9" t="s">
        <v>79</v>
      </c>
      <c r="AW199" s="9" t="s">
        <v>31</v>
      </c>
      <c r="AX199" s="9" t="s">
        <v>69</v>
      </c>
      <c r="AY199" s="218" t="s">
        <v>112</v>
      </c>
    </row>
    <row r="200" s="9" customFormat="1">
      <c r="B200" s="208"/>
      <c r="C200" s="209"/>
      <c r="D200" s="194" t="s">
        <v>252</v>
      </c>
      <c r="E200" s="210" t="s">
        <v>19</v>
      </c>
      <c r="F200" s="211" t="s">
        <v>320</v>
      </c>
      <c r="G200" s="209"/>
      <c r="H200" s="212">
        <v>23.100000000000001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252</v>
      </c>
      <c r="AU200" s="218" t="s">
        <v>69</v>
      </c>
      <c r="AV200" s="9" t="s">
        <v>79</v>
      </c>
      <c r="AW200" s="9" t="s">
        <v>31</v>
      </c>
      <c r="AX200" s="9" t="s">
        <v>69</v>
      </c>
      <c r="AY200" s="218" t="s">
        <v>112</v>
      </c>
    </row>
    <row r="201" s="10" customFormat="1">
      <c r="B201" s="219"/>
      <c r="C201" s="220"/>
      <c r="D201" s="194" t="s">
        <v>252</v>
      </c>
      <c r="E201" s="221" t="s">
        <v>19</v>
      </c>
      <c r="F201" s="222" t="s">
        <v>255</v>
      </c>
      <c r="G201" s="220"/>
      <c r="H201" s="223">
        <v>3337.9080000000004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252</v>
      </c>
      <c r="AU201" s="229" t="s">
        <v>69</v>
      </c>
      <c r="AV201" s="10" t="s">
        <v>111</v>
      </c>
      <c r="AW201" s="10" t="s">
        <v>31</v>
      </c>
      <c r="AX201" s="10" t="s">
        <v>77</v>
      </c>
      <c r="AY201" s="229" t="s">
        <v>112</v>
      </c>
    </row>
    <row r="202" s="1" customFormat="1" ht="32.4" customHeight="1">
      <c r="B202" s="37"/>
      <c r="C202" s="181" t="s">
        <v>210</v>
      </c>
      <c r="D202" s="181" t="s">
        <v>106</v>
      </c>
      <c r="E202" s="182" t="s">
        <v>321</v>
      </c>
      <c r="F202" s="183" t="s">
        <v>322</v>
      </c>
      <c r="G202" s="184" t="s">
        <v>126</v>
      </c>
      <c r="H202" s="185">
        <v>191.09999999999999</v>
      </c>
      <c r="I202" s="186"/>
      <c r="J202" s="187">
        <f>ROUND(I202*H202,2)</f>
        <v>0</v>
      </c>
      <c r="K202" s="183" t="s">
        <v>118</v>
      </c>
      <c r="L202" s="42"/>
      <c r="M202" s="188" t="s">
        <v>19</v>
      </c>
      <c r="N202" s="189" t="s">
        <v>40</v>
      </c>
      <c r="O202" s="82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AR202" s="192" t="s">
        <v>111</v>
      </c>
      <c r="AT202" s="192" t="s">
        <v>106</v>
      </c>
      <c r="AU202" s="192" t="s">
        <v>69</v>
      </c>
      <c r="AY202" s="16" t="s">
        <v>112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6" t="s">
        <v>77</v>
      </c>
      <c r="BK202" s="193">
        <f>ROUND(I202*H202,2)</f>
        <v>0</v>
      </c>
      <c r="BL202" s="16" t="s">
        <v>111</v>
      </c>
      <c r="BM202" s="192" t="s">
        <v>323</v>
      </c>
    </row>
    <row r="203" s="1" customFormat="1">
      <c r="B203" s="37"/>
      <c r="C203" s="38"/>
      <c r="D203" s="194" t="s">
        <v>113</v>
      </c>
      <c r="E203" s="38"/>
      <c r="F203" s="195" t="s">
        <v>322</v>
      </c>
      <c r="G203" s="38"/>
      <c r="H203" s="38"/>
      <c r="I203" s="134"/>
      <c r="J203" s="38"/>
      <c r="K203" s="38"/>
      <c r="L203" s="42"/>
      <c r="M203" s="196"/>
      <c r="N203" s="82"/>
      <c r="O203" s="82"/>
      <c r="P203" s="82"/>
      <c r="Q203" s="82"/>
      <c r="R203" s="82"/>
      <c r="S203" s="82"/>
      <c r="T203" s="83"/>
      <c r="AT203" s="16" t="s">
        <v>113</v>
      </c>
      <c r="AU203" s="16" t="s">
        <v>69</v>
      </c>
    </row>
    <row r="204" s="1" customFormat="1" ht="32.4" customHeight="1">
      <c r="B204" s="37"/>
      <c r="C204" s="181" t="s">
        <v>234</v>
      </c>
      <c r="D204" s="181" t="s">
        <v>106</v>
      </c>
      <c r="E204" s="182" t="s">
        <v>324</v>
      </c>
      <c r="F204" s="183" t="s">
        <v>325</v>
      </c>
      <c r="G204" s="184" t="s">
        <v>126</v>
      </c>
      <c r="H204" s="185">
        <v>9.923</v>
      </c>
      <c r="I204" s="186"/>
      <c r="J204" s="187">
        <f>ROUND(I204*H204,2)</f>
        <v>0</v>
      </c>
      <c r="K204" s="183" t="s">
        <v>206</v>
      </c>
      <c r="L204" s="42"/>
      <c r="M204" s="188" t="s">
        <v>19</v>
      </c>
      <c r="N204" s="189" t="s">
        <v>40</v>
      </c>
      <c r="O204" s="82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AR204" s="192" t="s">
        <v>326</v>
      </c>
      <c r="AT204" s="192" t="s">
        <v>106</v>
      </c>
      <c r="AU204" s="192" t="s">
        <v>69</v>
      </c>
      <c r="AY204" s="16" t="s">
        <v>112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6" t="s">
        <v>77</v>
      </c>
      <c r="BK204" s="193">
        <f>ROUND(I204*H204,2)</f>
        <v>0</v>
      </c>
      <c r="BL204" s="16" t="s">
        <v>326</v>
      </c>
      <c r="BM204" s="192" t="s">
        <v>327</v>
      </c>
    </row>
    <row r="205" s="1" customFormat="1">
      <c r="B205" s="37"/>
      <c r="C205" s="38"/>
      <c r="D205" s="194" t="s">
        <v>113</v>
      </c>
      <c r="E205" s="38"/>
      <c r="F205" s="195" t="s">
        <v>328</v>
      </c>
      <c r="G205" s="38"/>
      <c r="H205" s="38"/>
      <c r="I205" s="134"/>
      <c r="J205" s="38"/>
      <c r="K205" s="38"/>
      <c r="L205" s="42"/>
      <c r="M205" s="196"/>
      <c r="N205" s="82"/>
      <c r="O205" s="82"/>
      <c r="P205" s="82"/>
      <c r="Q205" s="82"/>
      <c r="R205" s="82"/>
      <c r="S205" s="82"/>
      <c r="T205" s="83"/>
      <c r="AT205" s="16" t="s">
        <v>113</v>
      </c>
      <c r="AU205" s="16" t="s">
        <v>69</v>
      </c>
    </row>
    <row r="206" s="9" customFormat="1">
      <c r="B206" s="208"/>
      <c r="C206" s="209"/>
      <c r="D206" s="194" t="s">
        <v>252</v>
      </c>
      <c r="E206" s="210" t="s">
        <v>19</v>
      </c>
      <c r="F206" s="211" t="s">
        <v>329</v>
      </c>
      <c r="G206" s="209"/>
      <c r="H206" s="212">
        <v>0.316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252</v>
      </c>
      <c r="AU206" s="218" t="s">
        <v>69</v>
      </c>
      <c r="AV206" s="9" t="s">
        <v>79</v>
      </c>
      <c r="AW206" s="9" t="s">
        <v>31</v>
      </c>
      <c r="AX206" s="9" t="s">
        <v>69</v>
      </c>
      <c r="AY206" s="218" t="s">
        <v>112</v>
      </c>
    </row>
    <row r="207" s="9" customFormat="1">
      <c r="B207" s="208"/>
      <c r="C207" s="209"/>
      <c r="D207" s="194" t="s">
        <v>252</v>
      </c>
      <c r="E207" s="210" t="s">
        <v>19</v>
      </c>
      <c r="F207" s="211" t="s">
        <v>330</v>
      </c>
      <c r="G207" s="209"/>
      <c r="H207" s="212">
        <v>0.157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252</v>
      </c>
      <c r="AU207" s="218" t="s">
        <v>69</v>
      </c>
      <c r="AV207" s="9" t="s">
        <v>79</v>
      </c>
      <c r="AW207" s="9" t="s">
        <v>31</v>
      </c>
      <c r="AX207" s="9" t="s">
        <v>69</v>
      </c>
      <c r="AY207" s="218" t="s">
        <v>112</v>
      </c>
    </row>
    <row r="208" s="9" customFormat="1">
      <c r="B208" s="208"/>
      <c r="C208" s="209"/>
      <c r="D208" s="194" t="s">
        <v>252</v>
      </c>
      <c r="E208" s="210" t="s">
        <v>19</v>
      </c>
      <c r="F208" s="211" t="s">
        <v>331</v>
      </c>
      <c r="G208" s="209"/>
      <c r="H208" s="212">
        <v>9.4499999999999993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252</v>
      </c>
      <c r="AU208" s="218" t="s">
        <v>69</v>
      </c>
      <c r="AV208" s="9" t="s">
        <v>79</v>
      </c>
      <c r="AW208" s="9" t="s">
        <v>31</v>
      </c>
      <c r="AX208" s="9" t="s">
        <v>69</v>
      </c>
      <c r="AY208" s="218" t="s">
        <v>112</v>
      </c>
    </row>
    <row r="209" s="10" customFormat="1">
      <c r="B209" s="219"/>
      <c r="C209" s="220"/>
      <c r="D209" s="194" t="s">
        <v>252</v>
      </c>
      <c r="E209" s="221" t="s">
        <v>19</v>
      </c>
      <c r="F209" s="222" t="s">
        <v>255</v>
      </c>
      <c r="G209" s="220"/>
      <c r="H209" s="223">
        <v>9.923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252</v>
      </c>
      <c r="AU209" s="229" t="s">
        <v>69</v>
      </c>
      <c r="AV209" s="10" t="s">
        <v>111</v>
      </c>
      <c r="AW209" s="10" t="s">
        <v>31</v>
      </c>
      <c r="AX209" s="10" t="s">
        <v>77</v>
      </c>
      <c r="AY209" s="229" t="s">
        <v>112</v>
      </c>
    </row>
    <row r="210" s="1" customFormat="1" ht="32.4" customHeight="1">
      <c r="B210" s="37"/>
      <c r="C210" s="181" t="s">
        <v>332</v>
      </c>
      <c r="D210" s="181" t="s">
        <v>106</v>
      </c>
      <c r="E210" s="182" t="s">
        <v>333</v>
      </c>
      <c r="F210" s="183" t="s">
        <v>334</v>
      </c>
      <c r="G210" s="184" t="s">
        <v>126</v>
      </c>
      <c r="H210" s="185">
        <v>15</v>
      </c>
      <c r="I210" s="186"/>
      <c r="J210" s="187">
        <f>ROUND(I210*H210,2)</f>
        <v>0</v>
      </c>
      <c r="K210" s="183" t="s">
        <v>118</v>
      </c>
      <c r="L210" s="42"/>
      <c r="M210" s="188" t="s">
        <v>19</v>
      </c>
      <c r="N210" s="189" t="s">
        <v>40</v>
      </c>
      <c r="O210" s="82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AR210" s="192" t="s">
        <v>111</v>
      </c>
      <c r="AT210" s="192" t="s">
        <v>106</v>
      </c>
      <c r="AU210" s="192" t="s">
        <v>69</v>
      </c>
      <c r="AY210" s="16" t="s">
        <v>112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6" t="s">
        <v>77</v>
      </c>
      <c r="BK210" s="193">
        <f>ROUND(I210*H210,2)</f>
        <v>0</v>
      </c>
      <c r="BL210" s="16" t="s">
        <v>111</v>
      </c>
      <c r="BM210" s="192" t="s">
        <v>335</v>
      </c>
    </row>
    <row r="211" s="1" customFormat="1">
      <c r="B211" s="37"/>
      <c r="C211" s="38"/>
      <c r="D211" s="194" t="s">
        <v>113</v>
      </c>
      <c r="E211" s="38"/>
      <c r="F211" s="195" t="s">
        <v>334</v>
      </c>
      <c r="G211" s="38"/>
      <c r="H211" s="38"/>
      <c r="I211" s="134"/>
      <c r="J211" s="38"/>
      <c r="K211" s="38"/>
      <c r="L211" s="42"/>
      <c r="M211" s="196"/>
      <c r="N211" s="82"/>
      <c r="O211" s="82"/>
      <c r="P211" s="82"/>
      <c r="Q211" s="82"/>
      <c r="R211" s="82"/>
      <c r="S211" s="82"/>
      <c r="T211" s="83"/>
      <c r="AT211" s="16" t="s">
        <v>113</v>
      </c>
      <c r="AU211" s="16" t="s">
        <v>69</v>
      </c>
    </row>
    <row r="212" s="1" customFormat="1" ht="14.4" customHeight="1">
      <c r="B212" s="37"/>
      <c r="C212" s="181" t="s">
        <v>214</v>
      </c>
      <c r="D212" s="181" t="s">
        <v>106</v>
      </c>
      <c r="E212" s="182" t="s">
        <v>336</v>
      </c>
      <c r="F212" s="183" t="s">
        <v>337</v>
      </c>
      <c r="G212" s="184" t="s">
        <v>126</v>
      </c>
      <c r="H212" s="185">
        <v>292.01999999999998</v>
      </c>
      <c r="I212" s="186"/>
      <c r="J212" s="187">
        <f>ROUND(I212*H212,2)</f>
        <v>0</v>
      </c>
      <c r="K212" s="183" t="s">
        <v>118</v>
      </c>
      <c r="L212" s="42"/>
      <c r="M212" s="188" t="s">
        <v>19</v>
      </c>
      <c r="N212" s="189" t="s">
        <v>40</v>
      </c>
      <c r="O212" s="82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AR212" s="192" t="s">
        <v>111</v>
      </c>
      <c r="AT212" s="192" t="s">
        <v>106</v>
      </c>
      <c r="AU212" s="192" t="s">
        <v>69</v>
      </c>
      <c r="AY212" s="16" t="s">
        <v>112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6" t="s">
        <v>77</v>
      </c>
      <c r="BK212" s="193">
        <f>ROUND(I212*H212,2)</f>
        <v>0</v>
      </c>
      <c r="BL212" s="16" t="s">
        <v>111</v>
      </c>
      <c r="BM212" s="192" t="s">
        <v>338</v>
      </c>
    </row>
    <row r="213" s="1" customFormat="1">
      <c r="B213" s="37"/>
      <c r="C213" s="38"/>
      <c r="D213" s="194" t="s">
        <v>113</v>
      </c>
      <c r="E213" s="38"/>
      <c r="F213" s="195" t="s">
        <v>337</v>
      </c>
      <c r="G213" s="38"/>
      <c r="H213" s="38"/>
      <c r="I213" s="134"/>
      <c r="J213" s="38"/>
      <c r="K213" s="38"/>
      <c r="L213" s="42"/>
      <c r="M213" s="196"/>
      <c r="N213" s="82"/>
      <c r="O213" s="82"/>
      <c r="P213" s="82"/>
      <c r="Q213" s="82"/>
      <c r="R213" s="82"/>
      <c r="S213" s="82"/>
      <c r="T213" s="83"/>
      <c r="AT213" s="16" t="s">
        <v>113</v>
      </c>
      <c r="AU213" s="16" t="s">
        <v>69</v>
      </c>
    </row>
    <row r="214" s="1" customFormat="1" ht="21.6" customHeight="1">
      <c r="B214" s="37"/>
      <c r="C214" s="181" t="s">
        <v>332</v>
      </c>
      <c r="D214" s="181" t="s">
        <v>106</v>
      </c>
      <c r="E214" s="182" t="s">
        <v>339</v>
      </c>
      <c r="F214" s="183" t="s">
        <v>340</v>
      </c>
      <c r="G214" s="184" t="s">
        <v>131</v>
      </c>
      <c r="H214" s="185">
        <v>6</v>
      </c>
      <c r="I214" s="186"/>
      <c r="J214" s="187">
        <f>ROUND(I214*H214,2)</f>
        <v>0</v>
      </c>
      <c r="K214" s="183" t="s">
        <v>118</v>
      </c>
      <c r="L214" s="42"/>
      <c r="M214" s="188" t="s">
        <v>19</v>
      </c>
      <c r="N214" s="189" t="s">
        <v>40</v>
      </c>
      <c r="O214" s="82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AR214" s="192" t="s">
        <v>111</v>
      </c>
      <c r="AT214" s="192" t="s">
        <v>106</v>
      </c>
      <c r="AU214" s="192" t="s">
        <v>69</v>
      </c>
      <c r="AY214" s="16" t="s">
        <v>112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6" t="s">
        <v>77</v>
      </c>
      <c r="BK214" s="193">
        <f>ROUND(I214*H214,2)</f>
        <v>0</v>
      </c>
      <c r="BL214" s="16" t="s">
        <v>111</v>
      </c>
      <c r="BM214" s="192" t="s">
        <v>341</v>
      </c>
    </row>
    <row r="215" s="1" customFormat="1">
      <c r="B215" s="37"/>
      <c r="C215" s="38"/>
      <c r="D215" s="194" t="s">
        <v>113</v>
      </c>
      <c r="E215" s="38"/>
      <c r="F215" s="195" t="s">
        <v>340</v>
      </c>
      <c r="G215" s="38"/>
      <c r="H215" s="38"/>
      <c r="I215" s="134"/>
      <c r="J215" s="38"/>
      <c r="K215" s="38"/>
      <c r="L215" s="42"/>
      <c r="M215" s="196"/>
      <c r="N215" s="82"/>
      <c r="O215" s="82"/>
      <c r="P215" s="82"/>
      <c r="Q215" s="82"/>
      <c r="R215" s="82"/>
      <c r="S215" s="82"/>
      <c r="T215" s="83"/>
      <c r="AT215" s="16" t="s">
        <v>113</v>
      </c>
      <c r="AU215" s="16" t="s">
        <v>69</v>
      </c>
    </row>
    <row r="216" s="9" customFormat="1">
      <c r="B216" s="208"/>
      <c r="C216" s="209"/>
      <c r="D216" s="194" t="s">
        <v>252</v>
      </c>
      <c r="E216" s="210" t="s">
        <v>19</v>
      </c>
      <c r="F216" s="211" t="s">
        <v>342</v>
      </c>
      <c r="G216" s="209"/>
      <c r="H216" s="212">
        <v>6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252</v>
      </c>
      <c r="AU216" s="218" t="s">
        <v>69</v>
      </c>
      <c r="AV216" s="9" t="s">
        <v>79</v>
      </c>
      <c r="AW216" s="9" t="s">
        <v>31</v>
      </c>
      <c r="AX216" s="9" t="s">
        <v>69</v>
      </c>
      <c r="AY216" s="218" t="s">
        <v>112</v>
      </c>
    </row>
    <row r="217" s="10" customFormat="1">
      <c r="B217" s="219"/>
      <c r="C217" s="220"/>
      <c r="D217" s="194" t="s">
        <v>252</v>
      </c>
      <c r="E217" s="221" t="s">
        <v>19</v>
      </c>
      <c r="F217" s="222" t="s">
        <v>255</v>
      </c>
      <c r="G217" s="220"/>
      <c r="H217" s="223">
        <v>6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252</v>
      </c>
      <c r="AU217" s="229" t="s">
        <v>69</v>
      </c>
      <c r="AV217" s="10" t="s">
        <v>111</v>
      </c>
      <c r="AW217" s="10" t="s">
        <v>31</v>
      </c>
      <c r="AX217" s="10" t="s">
        <v>77</v>
      </c>
      <c r="AY217" s="229" t="s">
        <v>112</v>
      </c>
    </row>
    <row r="218" s="1" customFormat="1" ht="21.6" customHeight="1">
      <c r="B218" s="37"/>
      <c r="C218" s="181" t="s">
        <v>343</v>
      </c>
      <c r="D218" s="181" t="s">
        <v>106</v>
      </c>
      <c r="E218" s="182" t="s">
        <v>344</v>
      </c>
      <c r="F218" s="183" t="s">
        <v>345</v>
      </c>
      <c r="G218" s="184" t="s">
        <v>131</v>
      </c>
      <c r="H218" s="185">
        <v>2</v>
      </c>
      <c r="I218" s="186"/>
      <c r="J218" s="187">
        <f>ROUND(I218*H218,2)</f>
        <v>0</v>
      </c>
      <c r="K218" s="183" t="s">
        <v>118</v>
      </c>
      <c r="L218" s="42"/>
      <c r="M218" s="188" t="s">
        <v>19</v>
      </c>
      <c r="N218" s="189" t="s">
        <v>40</v>
      </c>
      <c r="O218" s="82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AR218" s="192" t="s">
        <v>111</v>
      </c>
      <c r="AT218" s="192" t="s">
        <v>106</v>
      </c>
      <c r="AU218" s="192" t="s">
        <v>69</v>
      </c>
      <c r="AY218" s="16" t="s">
        <v>112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6" t="s">
        <v>77</v>
      </c>
      <c r="BK218" s="193">
        <f>ROUND(I218*H218,2)</f>
        <v>0</v>
      </c>
      <c r="BL218" s="16" t="s">
        <v>111</v>
      </c>
      <c r="BM218" s="192" t="s">
        <v>346</v>
      </c>
    </row>
    <row r="219" s="1" customFormat="1">
      <c r="B219" s="37"/>
      <c r="C219" s="38"/>
      <c r="D219" s="194" t="s">
        <v>113</v>
      </c>
      <c r="E219" s="38"/>
      <c r="F219" s="195" t="s">
        <v>345</v>
      </c>
      <c r="G219" s="38"/>
      <c r="H219" s="38"/>
      <c r="I219" s="134"/>
      <c r="J219" s="38"/>
      <c r="K219" s="38"/>
      <c r="L219" s="42"/>
      <c r="M219" s="196"/>
      <c r="N219" s="82"/>
      <c r="O219" s="82"/>
      <c r="P219" s="82"/>
      <c r="Q219" s="82"/>
      <c r="R219" s="82"/>
      <c r="S219" s="82"/>
      <c r="T219" s="83"/>
      <c r="AT219" s="16" t="s">
        <v>113</v>
      </c>
      <c r="AU219" s="16" t="s">
        <v>69</v>
      </c>
    </row>
    <row r="220" s="1" customFormat="1" ht="21.6" customHeight="1">
      <c r="B220" s="37"/>
      <c r="C220" s="181" t="s">
        <v>217</v>
      </c>
      <c r="D220" s="181" t="s">
        <v>106</v>
      </c>
      <c r="E220" s="182" t="s">
        <v>347</v>
      </c>
      <c r="F220" s="183" t="s">
        <v>348</v>
      </c>
      <c r="G220" s="184" t="s">
        <v>126</v>
      </c>
      <c r="H220" s="185">
        <v>12.5</v>
      </c>
      <c r="I220" s="186"/>
      <c r="J220" s="187">
        <f>ROUND(I220*H220,2)</f>
        <v>0</v>
      </c>
      <c r="K220" s="183" t="s">
        <v>118</v>
      </c>
      <c r="L220" s="42"/>
      <c r="M220" s="188" t="s">
        <v>19</v>
      </c>
      <c r="N220" s="189" t="s">
        <v>40</v>
      </c>
      <c r="O220" s="82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AR220" s="192" t="s">
        <v>111</v>
      </c>
      <c r="AT220" s="192" t="s">
        <v>106</v>
      </c>
      <c r="AU220" s="192" t="s">
        <v>69</v>
      </c>
      <c r="AY220" s="16" t="s">
        <v>112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6" t="s">
        <v>77</v>
      </c>
      <c r="BK220" s="193">
        <f>ROUND(I220*H220,2)</f>
        <v>0</v>
      </c>
      <c r="BL220" s="16" t="s">
        <v>111</v>
      </c>
      <c r="BM220" s="192" t="s">
        <v>349</v>
      </c>
    </row>
    <row r="221" s="1" customFormat="1">
      <c r="B221" s="37"/>
      <c r="C221" s="38"/>
      <c r="D221" s="194" t="s">
        <v>113</v>
      </c>
      <c r="E221" s="38"/>
      <c r="F221" s="195" t="s">
        <v>348</v>
      </c>
      <c r="G221" s="38"/>
      <c r="H221" s="38"/>
      <c r="I221" s="134"/>
      <c r="J221" s="38"/>
      <c r="K221" s="38"/>
      <c r="L221" s="42"/>
      <c r="M221" s="196"/>
      <c r="N221" s="82"/>
      <c r="O221" s="82"/>
      <c r="P221" s="82"/>
      <c r="Q221" s="82"/>
      <c r="R221" s="82"/>
      <c r="S221" s="82"/>
      <c r="T221" s="83"/>
      <c r="AT221" s="16" t="s">
        <v>113</v>
      </c>
      <c r="AU221" s="16" t="s">
        <v>69</v>
      </c>
    </row>
    <row r="222" s="1" customFormat="1" ht="14.4" customHeight="1">
      <c r="B222" s="37"/>
      <c r="C222" s="181" t="s">
        <v>350</v>
      </c>
      <c r="D222" s="181" t="s">
        <v>106</v>
      </c>
      <c r="E222" s="182" t="s">
        <v>351</v>
      </c>
      <c r="F222" s="183" t="s">
        <v>352</v>
      </c>
      <c r="G222" s="184" t="s">
        <v>126</v>
      </c>
      <c r="H222" s="185">
        <v>2</v>
      </c>
      <c r="I222" s="186"/>
      <c r="J222" s="187">
        <f>ROUND(I222*H222,2)</f>
        <v>0</v>
      </c>
      <c r="K222" s="183" t="s">
        <v>118</v>
      </c>
      <c r="L222" s="42"/>
      <c r="M222" s="188" t="s">
        <v>19</v>
      </c>
      <c r="N222" s="189" t="s">
        <v>40</v>
      </c>
      <c r="O222" s="82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AR222" s="192" t="s">
        <v>111</v>
      </c>
      <c r="AT222" s="192" t="s">
        <v>106</v>
      </c>
      <c r="AU222" s="192" t="s">
        <v>69</v>
      </c>
      <c r="AY222" s="16" t="s">
        <v>112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6" t="s">
        <v>77</v>
      </c>
      <c r="BK222" s="193">
        <f>ROUND(I222*H222,2)</f>
        <v>0</v>
      </c>
      <c r="BL222" s="16" t="s">
        <v>111</v>
      </c>
      <c r="BM222" s="192" t="s">
        <v>353</v>
      </c>
    </row>
    <row r="223" s="1" customFormat="1">
      <c r="B223" s="37"/>
      <c r="C223" s="38"/>
      <c r="D223" s="194" t="s">
        <v>113</v>
      </c>
      <c r="E223" s="38"/>
      <c r="F223" s="195" t="s">
        <v>352</v>
      </c>
      <c r="G223" s="38"/>
      <c r="H223" s="38"/>
      <c r="I223" s="134"/>
      <c r="J223" s="38"/>
      <c r="K223" s="38"/>
      <c r="L223" s="42"/>
      <c r="M223" s="196"/>
      <c r="N223" s="82"/>
      <c r="O223" s="82"/>
      <c r="P223" s="82"/>
      <c r="Q223" s="82"/>
      <c r="R223" s="82"/>
      <c r="S223" s="82"/>
      <c r="T223" s="83"/>
      <c r="AT223" s="16" t="s">
        <v>113</v>
      </c>
      <c r="AU223" s="16" t="s">
        <v>69</v>
      </c>
    </row>
    <row r="224" s="1" customFormat="1" ht="21.6" customHeight="1">
      <c r="B224" s="37"/>
      <c r="C224" s="181" t="s">
        <v>221</v>
      </c>
      <c r="D224" s="181" t="s">
        <v>106</v>
      </c>
      <c r="E224" s="182" t="s">
        <v>354</v>
      </c>
      <c r="F224" s="183" t="s">
        <v>355</v>
      </c>
      <c r="G224" s="184" t="s">
        <v>126</v>
      </c>
      <c r="H224" s="185">
        <v>90</v>
      </c>
      <c r="I224" s="186"/>
      <c r="J224" s="187">
        <f>ROUND(I224*H224,2)</f>
        <v>0</v>
      </c>
      <c r="K224" s="183" t="s">
        <v>118</v>
      </c>
      <c r="L224" s="42"/>
      <c r="M224" s="188" t="s">
        <v>19</v>
      </c>
      <c r="N224" s="189" t="s">
        <v>40</v>
      </c>
      <c r="O224" s="82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AR224" s="192" t="s">
        <v>111</v>
      </c>
      <c r="AT224" s="192" t="s">
        <v>106</v>
      </c>
      <c r="AU224" s="192" t="s">
        <v>69</v>
      </c>
      <c r="AY224" s="16" t="s">
        <v>112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6" t="s">
        <v>77</v>
      </c>
      <c r="BK224" s="193">
        <f>ROUND(I224*H224,2)</f>
        <v>0</v>
      </c>
      <c r="BL224" s="16" t="s">
        <v>111</v>
      </c>
      <c r="BM224" s="192" t="s">
        <v>356</v>
      </c>
    </row>
    <row r="225" s="1" customFormat="1">
      <c r="B225" s="37"/>
      <c r="C225" s="38"/>
      <c r="D225" s="194" t="s">
        <v>113</v>
      </c>
      <c r="E225" s="38"/>
      <c r="F225" s="195" t="s">
        <v>355</v>
      </c>
      <c r="G225" s="38"/>
      <c r="H225" s="38"/>
      <c r="I225" s="134"/>
      <c r="J225" s="38"/>
      <c r="K225" s="38"/>
      <c r="L225" s="42"/>
      <c r="M225" s="196"/>
      <c r="N225" s="82"/>
      <c r="O225" s="82"/>
      <c r="P225" s="82"/>
      <c r="Q225" s="82"/>
      <c r="R225" s="82"/>
      <c r="S225" s="82"/>
      <c r="T225" s="83"/>
      <c r="AT225" s="16" t="s">
        <v>113</v>
      </c>
      <c r="AU225" s="16" t="s">
        <v>69</v>
      </c>
    </row>
    <row r="226" s="1" customFormat="1" ht="21.6" customHeight="1">
      <c r="B226" s="37"/>
      <c r="C226" s="181" t="s">
        <v>343</v>
      </c>
      <c r="D226" s="181" t="s">
        <v>106</v>
      </c>
      <c r="E226" s="182" t="s">
        <v>357</v>
      </c>
      <c r="F226" s="183" t="s">
        <v>358</v>
      </c>
      <c r="G226" s="184" t="s">
        <v>126</v>
      </c>
      <c r="H226" s="185">
        <v>2094.9430000000002</v>
      </c>
      <c r="I226" s="186"/>
      <c r="J226" s="187">
        <f>ROUND(I226*H226,2)</f>
        <v>0</v>
      </c>
      <c r="K226" s="183" t="s">
        <v>118</v>
      </c>
      <c r="L226" s="42"/>
      <c r="M226" s="188" t="s">
        <v>19</v>
      </c>
      <c r="N226" s="189" t="s">
        <v>40</v>
      </c>
      <c r="O226" s="82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AR226" s="192" t="s">
        <v>111</v>
      </c>
      <c r="AT226" s="192" t="s">
        <v>106</v>
      </c>
      <c r="AU226" s="192" t="s">
        <v>69</v>
      </c>
      <c r="AY226" s="16" t="s">
        <v>112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6" t="s">
        <v>77</v>
      </c>
      <c r="BK226" s="193">
        <f>ROUND(I226*H226,2)</f>
        <v>0</v>
      </c>
      <c r="BL226" s="16" t="s">
        <v>111</v>
      </c>
      <c r="BM226" s="192" t="s">
        <v>359</v>
      </c>
    </row>
    <row r="227" s="1" customFormat="1">
      <c r="B227" s="37"/>
      <c r="C227" s="38"/>
      <c r="D227" s="194" t="s">
        <v>113</v>
      </c>
      <c r="E227" s="38"/>
      <c r="F227" s="195" t="s">
        <v>358</v>
      </c>
      <c r="G227" s="38"/>
      <c r="H227" s="38"/>
      <c r="I227" s="134"/>
      <c r="J227" s="38"/>
      <c r="K227" s="38"/>
      <c r="L227" s="42"/>
      <c r="M227" s="196"/>
      <c r="N227" s="82"/>
      <c r="O227" s="82"/>
      <c r="P227" s="82"/>
      <c r="Q227" s="82"/>
      <c r="R227" s="82"/>
      <c r="S227" s="82"/>
      <c r="T227" s="83"/>
      <c r="AT227" s="16" t="s">
        <v>113</v>
      </c>
      <c r="AU227" s="16" t="s">
        <v>69</v>
      </c>
    </row>
    <row r="228" s="9" customFormat="1">
      <c r="B228" s="208"/>
      <c r="C228" s="209"/>
      <c r="D228" s="194" t="s">
        <v>252</v>
      </c>
      <c r="E228" s="210" t="s">
        <v>19</v>
      </c>
      <c r="F228" s="211" t="s">
        <v>360</v>
      </c>
      <c r="G228" s="209"/>
      <c r="H228" s="212">
        <v>2024.943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252</v>
      </c>
      <c r="AU228" s="218" t="s">
        <v>69</v>
      </c>
      <c r="AV228" s="9" t="s">
        <v>79</v>
      </c>
      <c r="AW228" s="9" t="s">
        <v>31</v>
      </c>
      <c r="AX228" s="9" t="s">
        <v>69</v>
      </c>
      <c r="AY228" s="218" t="s">
        <v>112</v>
      </c>
    </row>
    <row r="229" s="9" customFormat="1">
      <c r="B229" s="208"/>
      <c r="C229" s="209"/>
      <c r="D229" s="194" t="s">
        <v>252</v>
      </c>
      <c r="E229" s="210" t="s">
        <v>19</v>
      </c>
      <c r="F229" s="211" t="s">
        <v>311</v>
      </c>
      <c r="G229" s="209"/>
      <c r="H229" s="212">
        <v>70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252</v>
      </c>
      <c r="AU229" s="218" t="s">
        <v>69</v>
      </c>
      <c r="AV229" s="9" t="s">
        <v>79</v>
      </c>
      <c r="AW229" s="9" t="s">
        <v>31</v>
      </c>
      <c r="AX229" s="9" t="s">
        <v>69</v>
      </c>
      <c r="AY229" s="218" t="s">
        <v>112</v>
      </c>
    </row>
    <row r="230" s="10" customFormat="1">
      <c r="B230" s="219"/>
      <c r="C230" s="220"/>
      <c r="D230" s="194" t="s">
        <v>252</v>
      </c>
      <c r="E230" s="221" t="s">
        <v>19</v>
      </c>
      <c r="F230" s="222" t="s">
        <v>255</v>
      </c>
      <c r="G230" s="220"/>
      <c r="H230" s="223">
        <v>2094.9430000000002</v>
      </c>
      <c r="I230" s="224"/>
      <c r="J230" s="220"/>
      <c r="K230" s="220"/>
      <c r="L230" s="225"/>
      <c r="M230" s="240"/>
      <c r="N230" s="241"/>
      <c r="O230" s="241"/>
      <c r="P230" s="241"/>
      <c r="Q230" s="241"/>
      <c r="R230" s="241"/>
      <c r="S230" s="241"/>
      <c r="T230" s="242"/>
      <c r="AT230" s="229" t="s">
        <v>252</v>
      </c>
      <c r="AU230" s="229" t="s">
        <v>69</v>
      </c>
      <c r="AV230" s="10" t="s">
        <v>111</v>
      </c>
      <c r="AW230" s="10" t="s">
        <v>31</v>
      </c>
      <c r="AX230" s="10" t="s">
        <v>77</v>
      </c>
      <c r="AY230" s="229" t="s">
        <v>112</v>
      </c>
    </row>
    <row r="231" s="1" customFormat="1" ht="6.96" customHeight="1">
      <c r="B231" s="57"/>
      <c r="C231" s="58"/>
      <c r="D231" s="58"/>
      <c r="E231" s="58"/>
      <c r="F231" s="58"/>
      <c r="G231" s="58"/>
      <c r="H231" s="58"/>
      <c r="I231" s="160"/>
      <c r="J231" s="58"/>
      <c r="K231" s="58"/>
      <c r="L231" s="42"/>
    </row>
  </sheetData>
  <sheetProtection sheet="1" autoFilter="0" formatColumns="0" formatRows="0" objects="1" scenarios="1" spinCount="100000" saltValue="cgOgnTJ2jN3xm0+qVHMCllwz3JR2KiKGcNHUmdWVROKF19pJbOV6MP1PI6IHkAYaSpKpm1z8oPioeFHmH9tCpw==" hashValue="5ZHB823HICxf+qriE9Ingl7si2ZxDy8CJplbTGM/7xy98mez/99/Qf+iWVofXXd2ENKbsLcaYNQFFOQCqBXoXQ==" algorithmName="SHA-512" password="CC35"/>
  <autoFilter ref="C78:K23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26" customWidth="1"/>
    <col min="10" max="10" width="17.29" customWidth="1"/>
    <col min="11" max="11" width="17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6" t="s">
        <v>82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79</v>
      </c>
    </row>
    <row r="4" ht="24.96" customHeight="1">
      <c r="B4" s="19"/>
      <c r="D4" s="130" t="s">
        <v>86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4.4" customHeight="1">
      <c r="B7" s="19"/>
      <c r="E7" s="133" t="str">
        <f>'Rekapitulace zakázky'!K6</f>
        <v>Oprava traťového úseku Pilníkov - Trutnov hl. n.</v>
      </c>
      <c r="F7" s="132"/>
      <c r="G7" s="132"/>
      <c r="H7" s="132"/>
      <c r="L7" s="19"/>
    </row>
    <row r="8" s="1" customFormat="1" ht="12" customHeight="1">
      <c r="B8" s="42"/>
      <c r="D8" s="132" t="s">
        <v>87</v>
      </c>
      <c r="I8" s="134"/>
      <c r="L8" s="42"/>
    </row>
    <row r="9" s="1" customFormat="1" ht="36.96" customHeight="1">
      <c r="B9" s="42"/>
      <c r="E9" s="135" t="s">
        <v>361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19</v>
      </c>
      <c r="I11" s="137" t="s">
        <v>20</v>
      </c>
      <c r="J11" s="136" t="s">
        <v>19</v>
      </c>
      <c r="L11" s="42"/>
    </row>
    <row r="12" s="1" customFormat="1" ht="12" customHeight="1">
      <c r="B12" s="42"/>
      <c r="D12" s="132" t="s">
        <v>21</v>
      </c>
      <c r="F12" s="136" t="s">
        <v>22</v>
      </c>
      <c r="I12" s="137" t="s">
        <v>23</v>
      </c>
      <c r="J12" s="138" t="str">
        <f>'Rekapitulace zakázky'!AN8</f>
        <v>26. 4. 2019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25</v>
      </c>
      <c r="I14" s="137" t="s">
        <v>26</v>
      </c>
      <c r="J14" s="136" t="str">
        <f>IF('Rekapitulace zakázky'!AN10="","",'Rekapitulace zakázky'!AN10)</f>
        <v/>
      </c>
      <c r="L14" s="42"/>
    </row>
    <row r="15" s="1" customFormat="1" ht="18" customHeight="1">
      <c r="B15" s="42"/>
      <c r="E15" s="136" t="str">
        <f>IF('Rekapitulace zakázky'!E11="","",'Rekapitulace zakázky'!E11)</f>
        <v xml:space="preserve"> </v>
      </c>
      <c r="I15" s="137" t="s">
        <v>27</v>
      </c>
      <c r="J15" s="136" t="str">
        <f>IF('Rekapitulace zakázky'!AN11="","",'Rekapitulace zakázky'!AN11)</f>
        <v/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26</v>
      </c>
      <c r="J17" s="32" t="str">
        <f>'Rekapitulace zakázky'!AN13</f>
        <v>Vyplň údaj</v>
      </c>
      <c r="L17" s="42"/>
    </row>
    <row r="18" s="1" customFormat="1" ht="18" customHeight="1">
      <c r="B18" s="42"/>
      <c r="E18" s="32" t="str">
        <f>'Rekapitulace zakázky'!E14</f>
        <v>Vyplň údaj</v>
      </c>
      <c r="F18" s="136"/>
      <c r="G18" s="136"/>
      <c r="H18" s="136"/>
      <c r="I18" s="137" t="s">
        <v>27</v>
      </c>
      <c r="J18" s="32" t="str">
        <f>'Rekapitulace zakázky'!AN14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26</v>
      </c>
      <c r="J20" s="136" t="str">
        <f>IF('Rekapitulace zakázky'!AN16="","",'Rekapitulace zakázky'!AN16)</f>
        <v/>
      </c>
      <c r="L20" s="42"/>
    </row>
    <row r="21" s="1" customFormat="1" ht="18" customHeight="1">
      <c r="B21" s="42"/>
      <c r="E21" s="136" t="str">
        <f>IF('Rekapitulace zakázky'!E17="","",'Rekapitulace zakázky'!E17)</f>
        <v xml:space="preserve"> </v>
      </c>
      <c r="I21" s="137" t="s">
        <v>27</v>
      </c>
      <c r="J21" s="136" t="str">
        <f>IF('Rekapitulace zakázky'!AN17="","",'Rekapitulace zakázky'!AN17)</f>
        <v/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32</v>
      </c>
      <c r="I23" s="137" t="s">
        <v>26</v>
      </c>
      <c r="J23" s="136" t="str">
        <f>IF('Rekapitulace zakázky'!AN19="","",'Rekapitulace zakázky'!AN19)</f>
        <v/>
      </c>
      <c r="L23" s="42"/>
    </row>
    <row r="24" s="1" customFormat="1" ht="18" customHeight="1">
      <c r="B24" s="42"/>
      <c r="E24" s="136" t="str">
        <f>IF('Rekapitulace zakázky'!E20="","",'Rekapitulace zakázky'!E20)</f>
        <v xml:space="preserve"> </v>
      </c>
      <c r="I24" s="137" t="s">
        <v>27</v>
      </c>
      <c r="J24" s="136" t="str">
        <f>IF('Rekapitulace zakázky'!AN20="","",'Rekapitulace zakázky'!AN20)</f>
        <v/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33</v>
      </c>
      <c r="I26" s="134"/>
      <c r="L26" s="42"/>
    </row>
    <row r="27" s="7" customFormat="1" ht="14.4" customHeight="1">
      <c r="B27" s="139"/>
      <c r="E27" s="140" t="s">
        <v>19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2"/>
      <c r="J29" s="74"/>
      <c r="K29" s="74"/>
      <c r="L29" s="42"/>
    </row>
    <row r="30" s="1" customFormat="1" ht="25.44" customHeight="1">
      <c r="B30" s="42"/>
      <c r="D30" s="143" t="s">
        <v>35</v>
      </c>
      <c r="I30" s="134"/>
      <c r="J30" s="144">
        <f>ROUND(J79,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2"/>
      <c r="J31" s="74"/>
      <c r="K31" s="74"/>
      <c r="L31" s="42"/>
    </row>
    <row r="32" s="1" customFormat="1" ht="14.4" customHeight="1">
      <c r="B32" s="42"/>
      <c r="F32" s="145" t="s">
        <v>37</v>
      </c>
      <c r="I32" s="146" t="s">
        <v>36</v>
      </c>
      <c r="J32" s="145" t="s">
        <v>38</v>
      </c>
      <c r="L32" s="42"/>
    </row>
    <row r="33" s="1" customFormat="1" ht="14.4" customHeight="1">
      <c r="B33" s="42"/>
      <c r="D33" s="147" t="s">
        <v>39</v>
      </c>
      <c r="E33" s="132" t="s">
        <v>40</v>
      </c>
      <c r="F33" s="148">
        <f>ROUND((SUM(BE79:BE128)),  2)</f>
        <v>0</v>
      </c>
      <c r="I33" s="149">
        <v>0.20999999999999999</v>
      </c>
      <c r="J33" s="148">
        <f>ROUND(((SUM(BE79:BE128))*I33),  2)</f>
        <v>0</v>
      </c>
      <c r="L33" s="42"/>
    </row>
    <row r="34" s="1" customFormat="1" ht="14.4" customHeight="1">
      <c r="B34" s="42"/>
      <c r="E34" s="132" t="s">
        <v>41</v>
      </c>
      <c r="F34" s="148">
        <f>ROUND((SUM(BF79:BF128)),  2)</f>
        <v>0</v>
      </c>
      <c r="I34" s="149">
        <v>0.14999999999999999</v>
      </c>
      <c r="J34" s="148">
        <f>ROUND(((SUM(BF79:BF128))*I34),  2)</f>
        <v>0</v>
      </c>
      <c r="L34" s="42"/>
    </row>
    <row r="35" hidden="1" s="1" customFormat="1" ht="14.4" customHeight="1">
      <c r="B35" s="42"/>
      <c r="E35" s="132" t="s">
        <v>42</v>
      </c>
      <c r="F35" s="148">
        <f>ROUND((SUM(BG79:BG128)),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43</v>
      </c>
      <c r="F36" s="148">
        <f>ROUND((SUM(BH79:BH128)),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44</v>
      </c>
      <c r="F37" s="148">
        <f>ROUND((SUM(BI79:BI128)),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42"/>
    </row>
    <row r="40" s="1" customFormat="1" ht="14.4" customHeight="1"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42"/>
    </row>
    <row r="44" s="1" customFormat="1" ht="6.96" customHeight="1"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4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4"/>
      <c r="J47" s="38"/>
      <c r="K47" s="38"/>
      <c r="L47" s="42"/>
    </row>
    <row r="48" s="1" customFormat="1" ht="14.4" customHeight="1">
      <c r="B48" s="37"/>
      <c r="C48" s="38"/>
      <c r="D48" s="38"/>
      <c r="E48" s="164" t="str">
        <f>E7</f>
        <v>Oprava traťového úseku Pilníkov - Trutnov hl. n.</v>
      </c>
      <c r="F48" s="31"/>
      <c r="G48" s="31"/>
      <c r="H48" s="31"/>
      <c r="I48" s="134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4"/>
      <c r="J49" s="38"/>
      <c r="K49" s="38"/>
      <c r="L49" s="42"/>
    </row>
    <row r="50" s="1" customFormat="1" ht="14.4" customHeight="1">
      <c r="B50" s="37"/>
      <c r="C50" s="38"/>
      <c r="D50" s="38"/>
      <c r="E50" s="67" t="str">
        <f>E9</f>
        <v>SO 02 - Železniční přejezd</v>
      </c>
      <c r="F50" s="38"/>
      <c r="G50" s="38"/>
      <c r="H50" s="38"/>
      <c r="I50" s="134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7" t="s">
        <v>23</v>
      </c>
      <c r="J52" s="70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42"/>
    </row>
    <row r="54" s="1" customFormat="1" ht="15.6" customHeight="1">
      <c r="B54" s="37"/>
      <c r="C54" s="31" t="s">
        <v>25</v>
      </c>
      <c r="D54" s="38"/>
      <c r="E54" s="38"/>
      <c r="F54" s="26" t="str">
        <f>E15</f>
        <v xml:space="preserve"> </v>
      </c>
      <c r="G54" s="38"/>
      <c r="H54" s="38"/>
      <c r="I54" s="137" t="s">
        <v>30</v>
      </c>
      <c r="J54" s="35" t="str">
        <f>E21</f>
        <v xml:space="preserve"> </v>
      </c>
      <c r="K54" s="38"/>
      <c r="L54" s="42"/>
    </row>
    <row r="55" s="1" customFormat="1" ht="15.6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7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42"/>
    </row>
    <row r="57" s="1" customFormat="1" ht="29.28" customHeight="1">
      <c r="B57" s="37"/>
      <c r="C57" s="165" t="s">
        <v>90</v>
      </c>
      <c r="D57" s="166"/>
      <c r="E57" s="166"/>
      <c r="F57" s="166"/>
      <c r="G57" s="166"/>
      <c r="H57" s="166"/>
      <c r="I57" s="167"/>
      <c r="J57" s="168" t="s">
        <v>91</v>
      </c>
      <c r="K57" s="16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42"/>
    </row>
    <row r="59" s="1" customFormat="1" ht="22.8" customHeight="1">
      <c r="B59" s="37"/>
      <c r="C59" s="169" t="s">
        <v>67</v>
      </c>
      <c r="D59" s="38"/>
      <c r="E59" s="38"/>
      <c r="F59" s="38"/>
      <c r="G59" s="38"/>
      <c r="H59" s="38"/>
      <c r="I59" s="134"/>
      <c r="J59" s="100">
        <f>J79</f>
        <v>0</v>
      </c>
      <c r="K59" s="38"/>
      <c r="L59" s="42"/>
      <c r="AU59" s="16" t="s">
        <v>92</v>
      </c>
    </row>
    <row r="60" s="1" customFormat="1" ht="21.84" customHeight="1">
      <c r="B60" s="37"/>
      <c r="C60" s="38"/>
      <c r="D60" s="38"/>
      <c r="E60" s="38"/>
      <c r="F60" s="38"/>
      <c r="G60" s="38"/>
      <c r="H60" s="38"/>
      <c r="I60" s="134"/>
      <c r="J60" s="38"/>
      <c r="K60" s="38"/>
      <c r="L60" s="42"/>
    </row>
    <row r="61" s="1" customFormat="1" ht="6.96" customHeight="1">
      <c r="B61" s="57"/>
      <c r="C61" s="58"/>
      <c r="D61" s="58"/>
      <c r="E61" s="58"/>
      <c r="F61" s="58"/>
      <c r="G61" s="58"/>
      <c r="H61" s="58"/>
      <c r="I61" s="160"/>
      <c r="J61" s="58"/>
      <c r="K61" s="58"/>
      <c r="L61" s="42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3"/>
      <c r="J65" s="60"/>
      <c r="K65" s="60"/>
      <c r="L65" s="42"/>
    </row>
    <row r="66" s="1" customFormat="1" ht="24.96" customHeight="1">
      <c r="B66" s="37"/>
      <c r="C66" s="22" t="s">
        <v>93</v>
      </c>
      <c r="D66" s="38"/>
      <c r="E66" s="38"/>
      <c r="F66" s="38"/>
      <c r="G66" s="38"/>
      <c r="H66" s="38"/>
      <c r="I66" s="134"/>
      <c r="J66" s="38"/>
      <c r="K66" s="38"/>
      <c r="L66" s="42"/>
    </row>
    <row r="67" s="1" customFormat="1" ht="6.96" customHeight="1">
      <c r="B67" s="37"/>
      <c r="C67" s="38"/>
      <c r="D67" s="38"/>
      <c r="E67" s="38"/>
      <c r="F67" s="38"/>
      <c r="G67" s="38"/>
      <c r="H67" s="38"/>
      <c r="I67" s="134"/>
      <c r="J67" s="38"/>
      <c r="K67" s="38"/>
      <c r="L67" s="42"/>
    </row>
    <row r="68" s="1" customFormat="1" ht="12" customHeight="1">
      <c r="B68" s="37"/>
      <c r="C68" s="31" t="s">
        <v>16</v>
      </c>
      <c r="D68" s="38"/>
      <c r="E68" s="38"/>
      <c r="F68" s="38"/>
      <c r="G68" s="38"/>
      <c r="H68" s="38"/>
      <c r="I68" s="134"/>
      <c r="J68" s="38"/>
      <c r="K68" s="38"/>
      <c r="L68" s="42"/>
    </row>
    <row r="69" s="1" customFormat="1" ht="14.4" customHeight="1">
      <c r="B69" s="37"/>
      <c r="C69" s="38"/>
      <c r="D69" s="38"/>
      <c r="E69" s="164" t="str">
        <f>E7</f>
        <v>Oprava traťového úseku Pilníkov - Trutnov hl. n.</v>
      </c>
      <c r="F69" s="31"/>
      <c r="G69" s="31"/>
      <c r="H69" s="31"/>
      <c r="I69" s="134"/>
      <c r="J69" s="38"/>
      <c r="K69" s="38"/>
      <c r="L69" s="42"/>
    </row>
    <row r="70" s="1" customFormat="1" ht="12" customHeight="1">
      <c r="B70" s="37"/>
      <c r="C70" s="31" t="s">
        <v>87</v>
      </c>
      <c r="D70" s="38"/>
      <c r="E70" s="38"/>
      <c r="F70" s="38"/>
      <c r="G70" s="38"/>
      <c r="H70" s="38"/>
      <c r="I70" s="134"/>
      <c r="J70" s="38"/>
      <c r="K70" s="38"/>
      <c r="L70" s="42"/>
    </row>
    <row r="71" s="1" customFormat="1" ht="14.4" customHeight="1">
      <c r="B71" s="37"/>
      <c r="C71" s="38"/>
      <c r="D71" s="38"/>
      <c r="E71" s="67" t="str">
        <f>E9</f>
        <v>SO 02 - Železniční přejezd</v>
      </c>
      <c r="F71" s="38"/>
      <c r="G71" s="38"/>
      <c r="H71" s="38"/>
      <c r="I71" s="134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42"/>
    </row>
    <row r="73" s="1" customFormat="1" ht="12" customHeight="1">
      <c r="B73" s="37"/>
      <c r="C73" s="31" t="s">
        <v>21</v>
      </c>
      <c r="D73" s="38"/>
      <c r="E73" s="38"/>
      <c r="F73" s="26" t="str">
        <f>F12</f>
        <v xml:space="preserve"> </v>
      </c>
      <c r="G73" s="38"/>
      <c r="H73" s="38"/>
      <c r="I73" s="137" t="s">
        <v>23</v>
      </c>
      <c r="J73" s="70" t="str">
        <f>IF(J12="","",J12)</f>
        <v>26. 4. 2019</v>
      </c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42"/>
    </row>
    <row r="75" s="1" customFormat="1" ht="15.6" customHeight="1">
      <c r="B75" s="37"/>
      <c r="C75" s="31" t="s">
        <v>25</v>
      </c>
      <c r="D75" s="38"/>
      <c r="E75" s="38"/>
      <c r="F75" s="26" t="str">
        <f>E15</f>
        <v xml:space="preserve"> </v>
      </c>
      <c r="G75" s="38"/>
      <c r="H75" s="38"/>
      <c r="I75" s="137" t="s">
        <v>30</v>
      </c>
      <c r="J75" s="35" t="str">
        <f>E21</f>
        <v xml:space="preserve"> </v>
      </c>
      <c r="K75" s="38"/>
      <c r="L75" s="42"/>
    </row>
    <row r="76" s="1" customFormat="1" ht="15.6" customHeight="1">
      <c r="B76" s="37"/>
      <c r="C76" s="31" t="s">
        <v>28</v>
      </c>
      <c r="D76" s="38"/>
      <c r="E76" s="38"/>
      <c r="F76" s="26" t="str">
        <f>IF(E18="","",E18)</f>
        <v>Vyplň údaj</v>
      </c>
      <c r="G76" s="38"/>
      <c r="H76" s="38"/>
      <c r="I76" s="137" t="s">
        <v>32</v>
      </c>
      <c r="J76" s="35" t="str">
        <f>E24</f>
        <v xml:space="preserve"> </v>
      </c>
      <c r="K76" s="38"/>
      <c r="L76" s="42"/>
    </row>
    <row r="77" s="1" customFormat="1" ht="10.32" customHeight="1"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42"/>
    </row>
    <row r="78" s="8" customFormat="1" ht="29.28" customHeight="1">
      <c r="B78" s="170"/>
      <c r="C78" s="171" t="s">
        <v>94</v>
      </c>
      <c r="D78" s="172" t="s">
        <v>54</v>
      </c>
      <c r="E78" s="172" t="s">
        <v>50</v>
      </c>
      <c r="F78" s="172" t="s">
        <v>51</v>
      </c>
      <c r="G78" s="172" t="s">
        <v>95</v>
      </c>
      <c r="H78" s="172" t="s">
        <v>96</v>
      </c>
      <c r="I78" s="173" t="s">
        <v>97</v>
      </c>
      <c r="J78" s="174" t="s">
        <v>91</v>
      </c>
      <c r="K78" s="175" t="s">
        <v>98</v>
      </c>
      <c r="L78" s="176"/>
      <c r="M78" s="90" t="s">
        <v>19</v>
      </c>
      <c r="N78" s="91" t="s">
        <v>39</v>
      </c>
      <c r="O78" s="91" t="s">
        <v>99</v>
      </c>
      <c r="P78" s="91" t="s">
        <v>100</v>
      </c>
      <c r="Q78" s="91" t="s">
        <v>101</v>
      </c>
      <c r="R78" s="91" t="s">
        <v>102</v>
      </c>
      <c r="S78" s="91" t="s">
        <v>103</v>
      </c>
      <c r="T78" s="92" t="s">
        <v>104</v>
      </c>
    </row>
    <row r="79" s="1" customFormat="1" ht="22.8" customHeight="1">
      <c r="B79" s="37"/>
      <c r="C79" s="97" t="s">
        <v>105</v>
      </c>
      <c r="D79" s="38"/>
      <c r="E79" s="38"/>
      <c r="F79" s="38"/>
      <c r="G79" s="38"/>
      <c r="H79" s="38"/>
      <c r="I79" s="134"/>
      <c r="J79" s="177">
        <f>BK79</f>
        <v>0</v>
      </c>
      <c r="K79" s="38"/>
      <c r="L79" s="42"/>
      <c r="M79" s="93"/>
      <c r="N79" s="94"/>
      <c r="O79" s="94"/>
      <c r="P79" s="178">
        <f>SUM(P80:P128)</f>
        <v>0</v>
      </c>
      <c r="Q79" s="94"/>
      <c r="R79" s="178">
        <f>SUM(R80:R128)</f>
        <v>0</v>
      </c>
      <c r="S79" s="94"/>
      <c r="T79" s="179">
        <f>SUM(T80:T128)</f>
        <v>0</v>
      </c>
      <c r="AT79" s="16" t="s">
        <v>68</v>
      </c>
      <c r="AU79" s="16" t="s">
        <v>92</v>
      </c>
      <c r="BK79" s="180">
        <f>SUM(BK80:BK128)</f>
        <v>0</v>
      </c>
    </row>
    <row r="80" s="1" customFormat="1" ht="14.4" customHeight="1">
      <c r="B80" s="37"/>
      <c r="C80" s="181" t="s">
        <v>77</v>
      </c>
      <c r="D80" s="181" t="s">
        <v>106</v>
      </c>
      <c r="E80" s="182" t="s">
        <v>362</v>
      </c>
      <c r="F80" s="183" t="s">
        <v>363</v>
      </c>
      <c r="G80" s="184" t="s">
        <v>205</v>
      </c>
      <c r="H80" s="185">
        <v>44.43</v>
      </c>
      <c r="I80" s="186"/>
      <c r="J80" s="187">
        <f>ROUND(I80*H80,2)</f>
        <v>0</v>
      </c>
      <c r="K80" s="183" t="s">
        <v>118</v>
      </c>
      <c r="L80" s="42"/>
      <c r="M80" s="188" t="s">
        <v>19</v>
      </c>
      <c r="N80" s="189" t="s">
        <v>40</v>
      </c>
      <c r="O80" s="82"/>
      <c r="P80" s="190">
        <f>O80*H80</f>
        <v>0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AR80" s="192" t="s">
        <v>111</v>
      </c>
      <c r="AT80" s="192" t="s">
        <v>106</v>
      </c>
      <c r="AU80" s="192" t="s">
        <v>69</v>
      </c>
      <c r="AY80" s="16" t="s">
        <v>112</v>
      </c>
      <c r="BE80" s="193">
        <f>IF(N80="základní",J80,0)</f>
        <v>0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6" t="s">
        <v>77</v>
      </c>
      <c r="BK80" s="193">
        <f>ROUND(I80*H80,2)</f>
        <v>0</v>
      </c>
      <c r="BL80" s="16" t="s">
        <v>111</v>
      </c>
      <c r="BM80" s="192" t="s">
        <v>79</v>
      </c>
    </row>
    <row r="81" s="1" customFormat="1">
      <c r="B81" s="37"/>
      <c r="C81" s="38"/>
      <c r="D81" s="194" t="s">
        <v>113</v>
      </c>
      <c r="E81" s="38"/>
      <c r="F81" s="195" t="s">
        <v>363</v>
      </c>
      <c r="G81" s="38"/>
      <c r="H81" s="38"/>
      <c r="I81" s="134"/>
      <c r="J81" s="38"/>
      <c r="K81" s="38"/>
      <c r="L81" s="42"/>
      <c r="M81" s="196"/>
      <c r="N81" s="82"/>
      <c r="O81" s="82"/>
      <c r="P81" s="82"/>
      <c r="Q81" s="82"/>
      <c r="R81" s="82"/>
      <c r="S81" s="82"/>
      <c r="T81" s="83"/>
      <c r="AT81" s="16" t="s">
        <v>113</v>
      </c>
      <c r="AU81" s="16" t="s">
        <v>69</v>
      </c>
    </row>
    <row r="82" s="1" customFormat="1" ht="21.6" customHeight="1">
      <c r="B82" s="37"/>
      <c r="C82" s="181" t="s">
        <v>79</v>
      </c>
      <c r="D82" s="181" t="s">
        <v>106</v>
      </c>
      <c r="E82" s="182" t="s">
        <v>364</v>
      </c>
      <c r="F82" s="183" t="s">
        <v>365</v>
      </c>
      <c r="G82" s="184" t="s">
        <v>109</v>
      </c>
      <c r="H82" s="185">
        <v>23.384</v>
      </c>
      <c r="I82" s="186"/>
      <c r="J82" s="187">
        <f>ROUND(I82*H82,2)</f>
        <v>0</v>
      </c>
      <c r="K82" s="183" t="s">
        <v>118</v>
      </c>
      <c r="L82" s="42"/>
      <c r="M82" s="188" t="s">
        <v>19</v>
      </c>
      <c r="N82" s="189" t="s">
        <v>40</v>
      </c>
      <c r="O82" s="82"/>
      <c r="P82" s="190">
        <f>O82*H82</f>
        <v>0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AR82" s="192" t="s">
        <v>111</v>
      </c>
      <c r="AT82" s="192" t="s">
        <v>106</v>
      </c>
      <c r="AU82" s="192" t="s">
        <v>69</v>
      </c>
      <c r="AY82" s="16" t="s">
        <v>112</v>
      </c>
      <c r="BE82" s="193">
        <f>IF(N82="základní",J82,0)</f>
        <v>0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6" t="s">
        <v>77</v>
      </c>
      <c r="BK82" s="193">
        <f>ROUND(I82*H82,2)</f>
        <v>0</v>
      </c>
      <c r="BL82" s="16" t="s">
        <v>111</v>
      </c>
      <c r="BM82" s="192" t="s">
        <v>111</v>
      </c>
    </row>
    <row r="83" s="1" customFormat="1">
      <c r="B83" s="37"/>
      <c r="C83" s="38"/>
      <c r="D83" s="194" t="s">
        <v>113</v>
      </c>
      <c r="E83" s="38"/>
      <c r="F83" s="195" t="s">
        <v>365</v>
      </c>
      <c r="G83" s="38"/>
      <c r="H83" s="38"/>
      <c r="I83" s="134"/>
      <c r="J83" s="38"/>
      <c r="K83" s="38"/>
      <c r="L83" s="42"/>
      <c r="M83" s="196"/>
      <c r="N83" s="82"/>
      <c r="O83" s="82"/>
      <c r="P83" s="82"/>
      <c r="Q83" s="82"/>
      <c r="R83" s="82"/>
      <c r="S83" s="82"/>
      <c r="T83" s="83"/>
      <c r="AT83" s="16" t="s">
        <v>113</v>
      </c>
      <c r="AU83" s="16" t="s">
        <v>69</v>
      </c>
    </row>
    <row r="84" s="1" customFormat="1" ht="14.4" customHeight="1">
      <c r="B84" s="37"/>
      <c r="C84" s="197" t="s">
        <v>119</v>
      </c>
      <c r="D84" s="197" t="s">
        <v>123</v>
      </c>
      <c r="E84" s="198" t="s">
        <v>366</v>
      </c>
      <c r="F84" s="199" t="s">
        <v>367</v>
      </c>
      <c r="G84" s="200" t="s">
        <v>205</v>
      </c>
      <c r="H84" s="201">
        <v>10.800000000000001</v>
      </c>
      <c r="I84" s="202"/>
      <c r="J84" s="203">
        <f>ROUND(I84*H84,2)</f>
        <v>0</v>
      </c>
      <c r="K84" s="199" t="s">
        <v>118</v>
      </c>
      <c r="L84" s="204"/>
      <c r="M84" s="205" t="s">
        <v>19</v>
      </c>
      <c r="N84" s="206" t="s">
        <v>40</v>
      </c>
      <c r="O84" s="82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AR84" s="192" t="s">
        <v>127</v>
      </c>
      <c r="AT84" s="192" t="s">
        <v>123</v>
      </c>
      <c r="AU84" s="192" t="s">
        <v>69</v>
      </c>
      <c r="AY84" s="16" t="s">
        <v>112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6" t="s">
        <v>77</v>
      </c>
      <c r="BK84" s="193">
        <f>ROUND(I84*H84,2)</f>
        <v>0</v>
      </c>
      <c r="BL84" s="16" t="s">
        <v>111</v>
      </c>
      <c r="BM84" s="192" t="s">
        <v>122</v>
      </c>
    </row>
    <row r="85" s="1" customFormat="1">
      <c r="B85" s="37"/>
      <c r="C85" s="38"/>
      <c r="D85" s="194" t="s">
        <v>113</v>
      </c>
      <c r="E85" s="38"/>
      <c r="F85" s="195" t="s">
        <v>367</v>
      </c>
      <c r="G85" s="38"/>
      <c r="H85" s="38"/>
      <c r="I85" s="134"/>
      <c r="J85" s="38"/>
      <c r="K85" s="38"/>
      <c r="L85" s="42"/>
      <c r="M85" s="196"/>
      <c r="N85" s="82"/>
      <c r="O85" s="82"/>
      <c r="P85" s="82"/>
      <c r="Q85" s="82"/>
      <c r="R85" s="82"/>
      <c r="S85" s="82"/>
      <c r="T85" s="83"/>
      <c r="AT85" s="16" t="s">
        <v>113</v>
      </c>
      <c r="AU85" s="16" t="s">
        <v>69</v>
      </c>
    </row>
    <row r="86" s="1" customFormat="1" ht="21.6" customHeight="1">
      <c r="B86" s="37"/>
      <c r="C86" s="181" t="s">
        <v>111</v>
      </c>
      <c r="D86" s="181" t="s">
        <v>106</v>
      </c>
      <c r="E86" s="182" t="s">
        <v>368</v>
      </c>
      <c r="F86" s="183" t="s">
        <v>369</v>
      </c>
      <c r="G86" s="184" t="s">
        <v>135</v>
      </c>
      <c r="H86" s="185">
        <v>5.4000000000000004</v>
      </c>
      <c r="I86" s="186"/>
      <c r="J86" s="187">
        <f>ROUND(I86*H86,2)</f>
        <v>0</v>
      </c>
      <c r="K86" s="183" t="s">
        <v>118</v>
      </c>
      <c r="L86" s="42"/>
      <c r="M86" s="188" t="s">
        <v>19</v>
      </c>
      <c r="N86" s="189" t="s">
        <v>40</v>
      </c>
      <c r="O86" s="82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AR86" s="192" t="s">
        <v>111</v>
      </c>
      <c r="AT86" s="192" t="s">
        <v>106</v>
      </c>
      <c r="AU86" s="192" t="s">
        <v>69</v>
      </c>
      <c r="AY86" s="16" t="s">
        <v>112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6" t="s">
        <v>77</v>
      </c>
      <c r="BK86" s="193">
        <f>ROUND(I86*H86,2)</f>
        <v>0</v>
      </c>
      <c r="BL86" s="16" t="s">
        <v>111</v>
      </c>
      <c r="BM86" s="192" t="s">
        <v>127</v>
      </c>
    </row>
    <row r="87" s="1" customFormat="1">
      <c r="B87" s="37"/>
      <c r="C87" s="38"/>
      <c r="D87" s="194" t="s">
        <v>113</v>
      </c>
      <c r="E87" s="38"/>
      <c r="F87" s="195" t="s">
        <v>369</v>
      </c>
      <c r="G87" s="38"/>
      <c r="H87" s="38"/>
      <c r="I87" s="134"/>
      <c r="J87" s="38"/>
      <c r="K87" s="38"/>
      <c r="L87" s="42"/>
      <c r="M87" s="196"/>
      <c r="N87" s="82"/>
      <c r="O87" s="82"/>
      <c r="P87" s="82"/>
      <c r="Q87" s="82"/>
      <c r="R87" s="82"/>
      <c r="S87" s="82"/>
      <c r="T87" s="83"/>
      <c r="AT87" s="16" t="s">
        <v>113</v>
      </c>
      <c r="AU87" s="16" t="s">
        <v>69</v>
      </c>
    </row>
    <row r="88" s="1" customFormat="1" ht="14.4" customHeight="1">
      <c r="B88" s="37"/>
      <c r="C88" s="197" t="s">
        <v>128</v>
      </c>
      <c r="D88" s="197" t="s">
        <v>123</v>
      </c>
      <c r="E88" s="198" t="s">
        <v>370</v>
      </c>
      <c r="F88" s="199" t="s">
        <v>371</v>
      </c>
      <c r="G88" s="200" t="s">
        <v>131</v>
      </c>
      <c r="H88" s="201">
        <v>6</v>
      </c>
      <c r="I88" s="202"/>
      <c r="J88" s="203">
        <f>ROUND(I88*H88,2)</f>
        <v>0</v>
      </c>
      <c r="K88" s="199" t="s">
        <v>118</v>
      </c>
      <c r="L88" s="204"/>
      <c r="M88" s="205" t="s">
        <v>19</v>
      </c>
      <c r="N88" s="206" t="s">
        <v>40</v>
      </c>
      <c r="O88" s="82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192" t="s">
        <v>127</v>
      </c>
      <c r="AT88" s="192" t="s">
        <v>123</v>
      </c>
      <c r="AU88" s="192" t="s">
        <v>69</v>
      </c>
      <c r="AY88" s="16" t="s">
        <v>112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6" t="s">
        <v>77</v>
      </c>
      <c r="BK88" s="193">
        <f>ROUND(I88*H88,2)</f>
        <v>0</v>
      </c>
      <c r="BL88" s="16" t="s">
        <v>111</v>
      </c>
      <c r="BM88" s="192" t="s">
        <v>132</v>
      </c>
    </row>
    <row r="89" s="1" customFormat="1">
      <c r="B89" s="37"/>
      <c r="C89" s="38"/>
      <c r="D89" s="194" t="s">
        <v>113</v>
      </c>
      <c r="E89" s="38"/>
      <c r="F89" s="195" t="s">
        <v>371</v>
      </c>
      <c r="G89" s="38"/>
      <c r="H89" s="38"/>
      <c r="I89" s="134"/>
      <c r="J89" s="38"/>
      <c r="K89" s="38"/>
      <c r="L89" s="42"/>
      <c r="M89" s="196"/>
      <c r="N89" s="82"/>
      <c r="O89" s="82"/>
      <c r="P89" s="82"/>
      <c r="Q89" s="82"/>
      <c r="R89" s="82"/>
      <c r="S89" s="82"/>
      <c r="T89" s="83"/>
      <c r="AT89" s="16" t="s">
        <v>113</v>
      </c>
      <c r="AU89" s="16" t="s">
        <v>69</v>
      </c>
    </row>
    <row r="90" s="1" customFormat="1" ht="14.4" customHeight="1">
      <c r="B90" s="37"/>
      <c r="C90" s="197" t="s">
        <v>122</v>
      </c>
      <c r="D90" s="197" t="s">
        <v>123</v>
      </c>
      <c r="E90" s="198" t="s">
        <v>372</v>
      </c>
      <c r="F90" s="199" t="s">
        <v>373</v>
      </c>
      <c r="G90" s="200" t="s">
        <v>131</v>
      </c>
      <c r="H90" s="201">
        <v>2</v>
      </c>
      <c r="I90" s="202"/>
      <c r="J90" s="203">
        <f>ROUND(I90*H90,2)</f>
        <v>0</v>
      </c>
      <c r="K90" s="199" t="s">
        <v>118</v>
      </c>
      <c r="L90" s="204"/>
      <c r="M90" s="205" t="s">
        <v>19</v>
      </c>
      <c r="N90" s="206" t="s">
        <v>40</v>
      </c>
      <c r="O90" s="82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AR90" s="192" t="s">
        <v>127</v>
      </c>
      <c r="AT90" s="192" t="s">
        <v>123</v>
      </c>
      <c r="AU90" s="192" t="s">
        <v>69</v>
      </c>
      <c r="AY90" s="16" t="s">
        <v>112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6" t="s">
        <v>77</v>
      </c>
      <c r="BK90" s="193">
        <f>ROUND(I90*H90,2)</f>
        <v>0</v>
      </c>
      <c r="BL90" s="16" t="s">
        <v>111</v>
      </c>
      <c r="BM90" s="192" t="s">
        <v>136</v>
      </c>
    </row>
    <row r="91" s="1" customFormat="1">
      <c r="B91" s="37"/>
      <c r="C91" s="38"/>
      <c r="D91" s="194" t="s">
        <v>113</v>
      </c>
      <c r="E91" s="38"/>
      <c r="F91" s="195" t="s">
        <v>373</v>
      </c>
      <c r="G91" s="38"/>
      <c r="H91" s="38"/>
      <c r="I91" s="134"/>
      <c r="J91" s="38"/>
      <c r="K91" s="38"/>
      <c r="L91" s="42"/>
      <c r="M91" s="196"/>
      <c r="N91" s="82"/>
      <c r="O91" s="82"/>
      <c r="P91" s="82"/>
      <c r="Q91" s="82"/>
      <c r="R91" s="82"/>
      <c r="S91" s="82"/>
      <c r="T91" s="83"/>
      <c r="AT91" s="16" t="s">
        <v>113</v>
      </c>
      <c r="AU91" s="16" t="s">
        <v>69</v>
      </c>
    </row>
    <row r="92" s="1" customFormat="1" ht="14.4" customHeight="1">
      <c r="B92" s="37"/>
      <c r="C92" s="197" t="s">
        <v>137</v>
      </c>
      <c r="D92" s="197" t="s">
        <v>123</v>
      </c>
      <c r="E92" s="198" t="s">
        <v>374</v>
      </c>
      <c r="F92" s="199" t="s">
        <v>375</v>
      </c>
      <c r="G92" s="200" t="s">
        <v>131</v>
      </c>
      <c r="H92" s="201">
        <v>12</v>
      </c>
      <c r="I92" s="202"/>
      <c r="J92" s="203">
        <f>ROUND(I92*H92,2)</f>
        <v>0</v>
      </c>
      <c r="K92" s="199" t="s">
        <v>118</v>
      </c>
      <c r="L92" s="204"/>
      <c r="M92" s="205" t="s">
        <v>19</v>
      </c>
      <c r="N92" s="206" t="s">
        <v>40</v>
      </c>
      <c r="O92" s="82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192" t="s">
        <v>127</v>
      </c>
      <c r="AT92" s="192" t="s">
        <v>123</v>
      </c>
      <c r="AU92" s="192" t="s">
        <v>69</v>
      </c>
      <c r="AY92" s="16" t="s">
        <v>112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6" t="s">
        <v>77</v>
      </c>
      <c r="BK92" s="193">
        <f>ROUND(I92*H92,2)</f>
        <v>0</v>
      </c>
      <c r="BL92" s="16" t="s">
        <v>111</v>
      </c>
      <c r="BM92" s="192" t="s">
        <v>140</v>
      </c>
    </row>
    <row r="93" s="1" customFormat="1">
      <c r="B93" s="37"/>
      <c r="C93" s="38"/>
      <c r="D93" s="194" t="s">
        <v>113</v>
      </c>
      <c r="E93" s="38"/>
      <c r="F93" s="195" t="s">
        <v>375</v>
      </c>
      <c r="G93" s="38"/>
      <c r="H93" s="38"/>
      <c r="I93" s="134"/>
      <c r="J93" s="38"/>
      <c r="K93" s="38"/>
      <c r="L93" s="42"/>
      <c r="M93" s="196"/>
      <c r="N93" s="82"/>
      <c r="O93" s="82"/>
      <c r="P93" s="82"/>
      <c r="Q93" s="82"/>
      <c r="R93" s="82"/>
      <c r="S93" s="82"/>
      <c r="T93" s="83"/>
      <c r="AT93" s="16" t="s">
        <v>113</v>
      </c>
      <c r="AU93" s="16" t="s">
        <v>69</v>
      </c>
    </row>
    <row r="94" s="1" customFormat="1" ht="21.6" customHeight="1">
      <c r="B94" s="37"/>
      <c r="C94" s="181" t="s">
        <v>127</v>
      </c>
      <c r="D94" s="181" t="s">
        <v>106</v>
      </c>
      <c r="E94" s="182" t="s">
        <v>376</v>
      </c>
      <c r="F94" s="183" t="s">
        <v>377</v>
      </c>
      <c r="G94" s="184" t="s">
        <v>135</v>
      </c>
      <c r="H94" s="185">
        <v>4.4800000000000004</v>
      </c>
      <c r="I94" s="186"/>
      <c r="J94" s="187">
        <f>ROUND(I94*H94,2)</f>
        <v>0</v>
      </c>
      <c r="K94" s="183" t="s">
        <v>118</v>
      </c>
      <c r="L94" s="42"/>
      <c r="M94" s="188" t="s">
        <v>19</v>
      </c>
      <c r="N94" s="189" t="s">
        <v>40</v>
      </c>
      <c r="O94" s="82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AR94" s="192" t="s">
        <v>111</v>
      </c>
      <c r="AT94" s="192" t="s">
        <v>106</v>
      </c>
      <c r="AU94" s="192" t="s">
        <v>69</v>
      </c>
      <c r="AY94" s="16" t="s">
        <v>112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6" t="s">
        <v>77</v>
      </c>
      <c r="BK94" s="193">
        <f>ROUND(I94*H94,2)</f>
        <v>0</v>
      </c>
      <c r="BL94" s="16" t="s">
        <v>111</v>
      </c>
      <c r="BM94" s="192" t="s">
        <v>144</v>
      </c>
    </row>
    <row r="95" s="1" customFormat="1">
      <c r="B95" s="37"/>
      <c r="C95" s="38"/>
      <c r="D95" s="194" t="s">
        <v>113</v>
      </c>
      <c r="E95" s="38"/>
      <c r="F95" s="195" t="s">
        <v>377</v>
      </c>
      <c r="G95" s="38"/>
      <c r="H95" s="38"/>
      <c r="I95" s="134"/>
      <c r="J95" s="38"/>
      <c r="K95" s="38"/>
      <c r="L95" s="42"/>
      <c r="M95" s="196"/>
      <c r="N95" s="82"/>
      <c r="O95" s="82"/>
      <c r="P95" s="82"/>
      <c r="Q95" s="82"/>
      <c r="R95" s="82"/>
      <c r="S95" s="82"/>
      <c r="T95" s="83"/>
      <c r="AT95" s="16" t="s">
        <v>113</v>
      </c>
      <c r="AU95" s="16" t="s">
        <v>69</v>
      </c>
    </row>
    <row r="96" s="1" customFormat="1" ht="14.4" customHeight="1">
      <c r="B96" s="37"/>
      <c r="C96" s="197" t="s">
        <v>145</v>
      </c>
      <c r="D96" s="197" t="s">
        <v>123</v>
      </c>
      <c r="E96" s="198" t="s">
        <v>378</v>
      </c>
      <c r="F96" s="199" t="s">
        <v>379</v>
      </c>
      <c r="G96" s="200" t="s">
        <v>131</v>
      </c>
      <c r="H96" s="201">
        <v>3</v>
      </c>
      <c r="I96" s="202"/>
      <c r="J96" s="203">
        <f>ROUND(I96*H96,2)</f>
        <v>0</v>
      </c>
      <c r="K96" s="199" t="s">
        <v>118</v>
      </c>
      <c r="L96" s="204"/>
      <c r="M96" s="205" t="s">
        <v>19</v>
      </c>
      <c r="N96" s="206" t="s">
        <v>40</v>
      </c>
      <c r="O96" s="82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192" t="s">
        <v>127</v>
      </c>
      <c r="AT96" s="192" t="s">
        <v>123</v>
      </c>
      <c r="AU96" s="192" t="s">
        <v>69</v>
      </c>
      <c r="AY96" s="16" t="s">
        <v>112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6" t="s">
        <v>77</v>
      </c>
      <c r="BK96" s="193">
        <f>ROUND(I96*H96,2)</f>
        <v>0</v>
      </c>
      <c r="BL96" s="16" t="s">
        <v>111</v>
      </c>
      <c r="BM96" s="192" t="s">
        <v>148</v>
      </c>
    </row>
    <row r="97" s="1" customFormat="1">
      <c r="B97" s="37"/>
      <c r="C97" s="38"/>
      <c r="D97" s="194" t="s">
        <v>113</v>
      </c>
      <c r="E97" s="38"/>
      <c r="F97" s="195" t="s">
        <v>379</v>
      </c>
      <c r="G97" s="38"/>
      <c r="H97" s="38"/>
      <c r="I97" s="134"/>
      <c r="J97" s="38"/>
      <c r="K97" s="38"/>
      <c r="L97" s="42"/>
      <c r="M97" s="196"/>
      <c r="N97" s="82"/>
      <c r="O97" s="82"/>
      <c r="P97" s="82"/>
      <c r="Q97" s="82"/>
      <c r="R97" s="82"/>
      <c r="S97" s="82"/>
      <c r="T97" s="83"/>
      <c r="AT97" s="16" t="s">
        <v>113</v>
      </c>
      <c r="AU97" s="16" t="s">
        <v>69</v>
      </c>
    </row>
    <row r="98" s="1" customFormat="1" ht="32.4" customHeight="1">
      <c r="B98" s="37"/>
      <c r="C98" s="181" t="s">
        <v>132</v>
      </c>
      <c r="D98" s="181" t="s">
        <v>106</v>
      </c>
      <c r="E98" s="182" t="s">
        <v>380</v>
      </c>
      <c r="F98" s="183" t="s">
        <v>381</v>
      </c>
      <c r="G98" s="184" t="s">
        <v>205</v>
      </c>
      <c r="H98" s="185">
        <v>38.899999999999999</v>
      </c>
      <c r="I98" s="186"/>
      <c r="J98" s="187">
        <f>ROUND(I98*H98,2)</f>
        <v>0</v>
      </c>
      <c r="K98" s="183" t="s">
        <v>143</v>
      </c>
      <c r="L98" s="42"/>
      <c r="M98" s="188" t="s">
        <v>19</v>
      </c>
      <c r="N98" s="189" t="s">
        <v>40</v>
      </c>
      <c r="O98" s="82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192" t="s">
        <v>111</v>
      </c>
      <c r="AT98" s="192" t="s">
        <v>106</v>
      </c>
      <c r="AU98" s="192" t="s">
        <v>69</v>
      </c>
      <c r="AY98" s="16" t="s">
        <v>112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6" t="s">
        <v>77</v>
      </c>
      <c r="BK98" s="193">
        <f>ROUND(I98*H98,2)</f>
        <v>0</v>
      </c>
      <c r="BL98" s="16" t="s">
        <v>111</v>
      </c>
      <c r="BM98" s="192" t="s">
        <v>151</v>
      </c>
    </row>
    <row r="99" s="1" customFormat="1">
      <c r="B99" s="37"/>
      <c r="C99" s="38"/>
      <c r="D99" s="194" t="s">
        <v>113</v>
      </c>
      <c r="E99" s="38"/>
      <c r="F99" s="195" t="s">
        <v>381</v>
      </c>
      <c r="G99" s="38"/>
      <c r="H99" s="38"/>
      <c r="I99" s="134"/>
      <c r="J99" s="38"/>
      <c r="K99" s="38"/>
      <c r="L99" s="42"/>
      <c r="M99" s="196"/>
      <c r="N99" s="82"/>
      <c r="O99" s="82"/>
      <c r="P99" s="82"/>
      <c r="Q99" s="82"/>
      <c r="R99" s="82"/>
      <c r="S99" s="82"/>
      <c r="T99" s="83"/>
      <c r="AT99" s="16" t="s">
        <v>113</v>
      </c>
      <c r="AU99" s="16" t="s">
        <v>69</v>
      </c>
    </row>
    <row r="100" s="1" customFormat="1" ht="14.4" customHeight="1">
      <c r="B100" s="37"/>
      <c r="C100" s="181" t="s">
        <v>152</v>
      </c>
      <c r="D100" s="181" t="s">
        <v>106</v>
      </c>
      <c r="E100" s="182" t="s">
        <v>382</v>
      </c>
      <c r="F100" s="183" t="s">
        <v>383</v>
      </c>
      <c r="G100" s="184" t="s">
        <v>135</v>
      </c>
      <c r="H100" s="185">
        <v>15</v>
      </c>
      <c r="I100" s="186"/>
      <c r="J100" s="187">
        <f>ROUND(I100*H100,2)</f>
        <v>0</v>
      </c>
      <c r="K100" s="183" t="s">
        <v>118</v>
      </c>
      <c r="L100" s="42"/>
      <c r="M100" s="188" t="s">
        <v>19</v>
      </c>
      <c r="N100" s="189" t="s">
        <v>40</v>
      </c>
      <c r="O100" s="82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AR100" s="192" t="s">
        <v>111</v>
      </c>
      <c r="AT100" s="192" t="s">
        <v>106</v>
      </c>
      <c r="AU100" s="192" t="s">
        <v>69</v>
      </c>
      <c r="AY100" s="16" t="s">
        <v>112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6" t="s">
        <v>77</v>
      </c>
      <c r="BK100" s="193">
        <f>ROUND(I100*H100,2)</f>
        <v>0</v>
      </c>
      <c r="BL100" s="16" t="s">
        <v>111</v>
      </c>
      <c r="BM100" s="192" t="s">
        <v>155</v>
      </c>
    </row>
    <row r="101" s="1" customFormat="1">
      <c r="B101" s="37"/>
      <c r="C101" s="38"/>
      <c r="D101" s="194" t="s">
        <v>113</v>
      </c>
      <c r="E101" s="38"/>
      <c r="F101" s="195" t="s">
        <v>383</v>
      </c>
      <c r="G101" s="38"/>
      <c r="H101" s="38"/>
      <c r="I101" s="134"/>
      <c r="J101" s="38"/>
      <c r="K101" s="38"/>
      <c r="L101" s="42"/>
      <c r="M101" s="196"/>
      <c r="N101" s="82"/>
      <c r="O101" s="82"/>
      <c r="P101" s="82"/>
      <c r="Q101" s="82"/>
      <c r="R101" s="82"/>
      <c r="S101" s="82"/>
      <c r="T101" s="83"/>
      <c r="AT101" s="16" t="s">
        <v>113</v>
      </c>
      <c r="AU101" s="16" t="s">
        <v>69</v>
      </c>
    </row>
    <row r="102" s="1" customFormat="1" ht="14.4" customHeight="1">
      <c r="B102" s="37"/>
      <c r="C102" s="197" t="s">
        <v>136</v>
      </c>
      <c r="D102" s="197" t="s">
        <v>123</v>
      </c>
      <c r="E102" s="198" t="s">
        <v>384</v>
      </c>
      <c r="F102" s="199" t="s">
        <v>385</v>
      </c>
      <c r="G102" s="200" t="s">
        <v>131</v>
      </c>
      <c r="H102" s="201">
        <v>6</v>
      </c>
      <c r="I102" s="202"/>
      <c r="J102" s="203">
        <f>ROUND(I102*H102,2)</f>
        <v>0</v>
      </c>
      <c r="K102" s="199" t="s">
        <v>143</v>
      </c>
      <c r="L102" s="204"/>
      <c r="M102" s="205" t="s">
        <v>19</v>
      </c>
      <c r="N102" s="206" t="s">
        <v>40</v>
      </c>
      <c r="O102" s="82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192" t="s">
        <v>127</v>
      </c>
      <c r="AT102" s="192" t="s">
        <v>123</v>
      </c>
      <c r="AU102" s="192" t="s">
        <v>69</v>
      </c>
      <c r="AY102" s="16" t="s">
        <v>112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6" t="s">
        <v>77</v>
      </c>
      <c r="BK102" s="193">
        <f>ROUND(I102*H102,2)</f>
        <v>0</v>
      </c>
      <c r="BL102" s="16" t="s">
        <v>111</v>
      </c>
      <c r="BM102" s="192" t="s">
        <v>194</v>
      </c>
    </row>
    <row r="103" s="1" customFormat="1">
      <c r="B103" s="37"/>
      <c r="C103" s="38"/>
      <c r="D103" s="194" t="s">
        <v>113</v>
      </c>
      <c r="E103" s="38"/>
      <c r="F103" s="195" t="s">
        <v>385</v>
      </c>
      <c r="G103" s="38"/>
      <c r="H103" s="38"/>
      <c r="I103" s="134"/>
      <c r="J103" s="38"/>
      <c r="K103" s="38"/>
      <c r="L103" s="42"/>
      <c r="M103" s="196"/>
      <c r="N103" s="82"/>
      <c r="O103" s="82"/>
      <c r="P103" s="82"/>
      <c r="Q103" s="82"/>
      <c r="R103" s="82"/>
      <c r="S103" s="82"/>
      <c r="T103" s="83"/>
      <c r="AT103" s="16" t="s">
        <v>113</v>
      </c>
      <c r="AU103" s="16" t="s">
        <v>69</v>
      </c>
    </row>
    <row r="104" s="1" customFormat="1" ht="14.4" customHeight="1">
      <c r="B104" s="37"/>
      <c r="C104" s="197" t="s">
        <v>156</v>
      </c>
      <c r="D104" s="197" t="s">
        <v>123</v>
      </c>
      <c r="E104" s="198" t="s">
        <v>386</v>
      </c>
      <c r="F104" s="199" t="s">
        <v>387</v>
      </c>
      <c r="G104" s="200" t="s">
        <v>131</v>
      </c>
      <c r="H104" s="201">
        <v>12</v>
      </c>
      <c r="I104" s="202"/>
      <c r="J104" s="203">
        <f>ROUND(I104*H104,2)</f>
        <v>0</v>
      </c>
      <c r="K104" s="199" t="s">
        <v>143</v>
      </c>
      <c r="L104" s="204"/>
      <c r="M104" s="205" t="s">
        <v>19</v>
      </c>
      <c r="N104" s="206" t="s">
        <v>40</v>
      </c>
      <c r="O104" s="82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AR104" s="192" t="s">
        <v>127</v>
      </c>
      <c r="AT104" s="192" t="s">
        <v>123</v>
      </c>
      <c r="AU104" s="192" t="s">
        <v>69</v>
      </c>
      <c r="AY104" s="16" t="s">
        <v>112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6" t="s">
        <v>77</v>
      </c>
      <c r="BK104" s="193">
        <f>ROUND(I104*H104,2)</f>
        <v>0</v>
      </c>
      <c r="BL104" s="16" t="s">
        <v>111</v>
      </c>
      <c r="BM104" s="192" t="s">
        <v>159</v>
      </c>
    </row>
    <row r="105" s="1" customFormat="1">
      <c r="B105" s="37"/>
      <c r="C105" s="38"/>
      <c r="D105" s="194" t="s">
        <v>113</v>
      </c>
      <c r="E105" s="38"/>
      <c r="F105" s="195" t="s">
        <v>387</v>
      </c>
      <c r="G105" s="38"/>
      <c r="H105" s="38"/>
      <c r="I105" s="134"/>
      <c r="J105" s="38"/>
      <c r="K105" s="38"/>
      <c r="L105" s="42"/>
      <c r="M105" s="196"/>
      <c r="N105" s="82"/>
      <c r="O105" s="82"/>
      <c r="P105" s="82"/>
      <c r="Q105" s="82"/>
      <c r="R105" s="82"/>
      <c r="S105" s="82"/>
      <c r="T105" s="83"/>
      <c r="AT105" s="16" t="s">
        <v>113</v>
      </c>
      <c r="AU105" s="16" t="s">
        <v>69</v>
      </c>
    </row>
    <row r="106" s="1" customFormat="1" ht="14.4" customHeight="1">
      <c r="B106" s="37"/>
      <c r="C106" s="197" t="s">
        <v>140</v>
      </c>
      <c r="D106" s="197" t="s">
        <v>123</v>
      </c>
      <c r="E106" s="198" t="s">
        <v>257</v>
      </c>
      <c r="F106" s="199" t="s">
        <v>388</v>
      </c>
      <c r="G106" s="200" t="s">
        <v>109</v>
      </c>
      <c r="H106" s="201">
        <v>6.6600000000000001</v>
      </c>
      <c r="I106" s="202"/>
      <c r="J106" s="203">
        <f>ROUND(I106*H106,2)</f>
        <v>0</v>
      </c>
      <c r="K106" s="199" t="s">
        <v>118</v>
      </c>
      <c r="L106" s="204"/>
      <c r="M106" s="205" t="s">
        <v>19</v>
      </c>
      <c r="N106" s="206" t="s">
        <v>40</v>
      </c>
      <c r="O106" s="82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AR106" s="192" t="s">
        <v>127</v>
      </c>
      <c r="AT106" s="192" t="s">
        <v>123</v>
      </c>
      <c r="AU106" s="192" t="s">
        <v>69</v>
      </c>
      <c r="AY106" s="16" t="s">
        <v>112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6" t="s">
        <v>77</v>
      </c>
      <c r="BK106" s="193">
        <f>ROUND(I106*H106,2)</f>
        <v>0</v>
      </c>
      <c r="BL106" s="16" t="s">
        <v>111</v>
      </c>
      <c r="BM106" s="192" t="s">
        <v>162</v>
      </c>
    </row>
    <row r="107" s="1" customFormat="1">
      <c r="B107" s="37"/>
      <c r="C107" s="38"/>
      <c r="D107" s="194" t="s">
        <v>113</v>
      </c>
      <c r="E107" s="38"/>
      <c r="F107" s="195" t="s">
        <v>388</v>
      </c>
      <c r="G107" s="38"/>
      <c r="H107" s="38"/>
      <c r="I107" s="134"/>
      <c r="J107" s="38"/>
      <c r="K107" s="38"/>
      <c r="L107" s="42"/>
      <c r="M107" s="196"/>
      <c r="N107" s="82"/>
      <c r="O107" s="82"/>
      <c r="P107" s="82"/>
      <c r="Q107" s="82"/>
      <c r="R107" s="82"/>
      <c r="S107" s="82"/>
      <c r="T107" s="83"/>
      <c r="AT107" s="16" t="s">
        <v>113</v>
      </c>
      <c r="AU107" s="16" t="s">
        <v>69</v>
      </c>
    </row>
    <row r="108" s="9" customFormat="1">
      <c r="B108" s="208"/>
      <c r="C108" s="209"/>
      <c r="D108" s="194" t="s">
        <v>252</v>
      </c>
      <c r="E108" s="210" t="s">
        <v>19</v>
      </c>
      <c r="F108" s="211" t="s">
        <v>389</v>
      </c>
      <c r="G108" s="209"/>
      <c r="H108" s="212">
        <v>6.6600000000000001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252</v>
      </c>
      <c r="AU108" s="218" t="s">
        <v>69</v>
      </c>
      <c r="AV108" s="9" t="s">
        <v>79</v>
      </c>
      <c r="AW108" s="9" t="s">
        <v>31</v>
      </c>
      <c r="AX108" s="9" t="s">
        <v>69</v>
      </c>
      <c r="AY108" s="218" t="s">
        <v>112</v>
      </c>
    </row>
    <row r="109" s="10" customFormat="1">
      <c r="B109" s="219"/>
      <c r="C109" s="220"/>
      <c r="D109" s="194" t="s">
        <v>252</v>
      </c>
      <c r="E109" s="221" t="s">
        <v>19</v>
      </c>
      <c r="F109" s="222" t="s">
        <v>255</v>
      </c>
      <c r="G109" s="220"/>
      <c r="H109" s="223">
        <v>6.6600000000000001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252</v>
      </c>
      <c r="AU109" s="229" t="s">
        <v>69</v>
      </c>
      <c r="AV109" s="10" t="s">
        <v>111</v>
      </c>
      <c r="AW109" s="10" t="s">
        <v>31</v>
      </c>
      <c r="AX109" s="10" t="s">
        <v>77</v>
      </c>
      <c r="AY109" s="229" t="s">
        <v>112</v>
      </c>
    </row>
    <row r="110" s="1" customFormat="1" ht="32.4" customHeight="1">
      <c r="B110" s="37"/>
      <c r="C110" s="181" t="s">
        <v>8</v>
      </c>
      <c r="D110" s="181" t="s">
        <v>106</v>
      </c>
      <c r="E110" s="182" t="s">
        <v>390</v>
      </c>
      <c r="F110" s="183" t="s">
        <v>391</v>
      </c>
      <c r="G110" s="184" t="s">
        <v>126</v>
      </c>
      <c r="H110" s="185">
        <v>1.2</v>
      </c>
      <c r="I110" s="186"/>
      <c r="J110" s="187">
        <f>ROUND(I110*H110,2)</f>
        <v>0</v>
      </c>
      <c r="K110" s="183" t="s">
        <v>118</v>
      </c>
      <c r="L110" s="42"/>
      <c r="M110" s="188" t="s">
        <v>19</v>
      </c>
      <c r="N110" s="189" t="s">
        <v>40</v>
      </c>
      <c r="O110" s="82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AR110" s="192" t="s">
        <v>111</v>
      </c>
      <c r="AT110" s="192" t="s">
        <v>106</v>
      </c>
      <c r="AU110" s="192" t="s">
        <v>69</v>
      </c>
      <c r="AY110" s="16" t="s">
        <v>112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6" t="s">
        <v>77</v>
      </c>
      <c r="BK110" s="193">
        <f>ROUND(I110*H110,2)</f>
        <v>0</v>
      </c>
      <c r="BL110" s="16" t="s">
        <v>111</v>
      </c>
      <c r="BM110" s="192" t="s">
        <v>166</v>
      </c>
    </row>
    <row r="111" s="1" customFormat="1">
      <c r="B111" s="37"/>
      <c r="C111" s="38"/>
      <c r="D111" s="194" t="s">
        <v>113</v>
      </c>
      <c r="E111" s="38"/>
      <c r="F111" s="195" t="s">
        <v>391</v>
      </c>
      <c r="G111" s="38"/>
      <c r="H111" s="38"/>
      <c r="I111" s="134"/>
      <c r="J111" s="38"/>
      <c r="K111" s="38"/>
      <c r="L111" s="42"/>
      <c r="M111" s="196"/>
      <c r="N111" s="82"/>
      <c r="O111" s="82"/>
      <c r="P111" s="82"/>
      <c r="Q111" s="82"/>
      <c r="R111" s="82"/>
      <c r="S111" s="82"/>
      <c r="T111" s="83"/>
      <c r="AT111" s="16" t="s">
        <v>113</v>
      </c>
      <c r="AU111" s="16" t="s">
        <v>69</v>
      </c>
    </row>
    <row r="112" s="1" customFormat="1" ht="32.4" customHeight="1">
      <c r="B112" s="37"/>
      <c r="C112" s="181" t="s">
        <v>144</v>
      </c>
      <c r="D112" s="181" t="s">
        <v>106</v>
      </c>
      <c r="E112" s="182" t="s">
        <v>296</v>
      </c>
      <c r="F112" s="183" t="s">
        <v>297</v>
      </c>
      <c r="G112" s="184" t="s">
        <v>126</v>
      </c>
      <c r="H112" s="185">
        <v>46.984000000000002</v>
      </c>
      <c r="I112" s="186"/>
      <c r="J112" s="187">
        <f>ROUND(I112*H112,2)</f>
        <v>0</v>
      </c>
      <c r="K112" s="183" t="s">
        <v>118</v>
      </c>
      <c r="L112" s="42"/>
      <c r="M112" s="188" t="s">
        <v>19</v>
      </c>
      <c r="N112" s="189" t="s">
        <v>40</v>
      </c>
      <c r="O112" s="82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AR112" s="192" t="s">
        <v>111</v>
      </c>
      <c r="AT112" s="192" t="s">
        <v>106</v>
      </c>
      <c r="AU112" s="192" t="s">
        <v>69</v>
      </c>
      <c r="AY112" s="16" t="s">
        <v>112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6" t="s">
        <v>77</v>
      </c>
      <c r="BK112" s="193">
        <f>ROUND(I112*H112,2)</f>
        <v>0</v>
      </c>
      <c r="BL112" s="16" t="s">
        <v>111</v>
      </c>
      <c r="BM112" s="192" t="s">
        <v>169</v>
      </c>
    </row>
    <row r="113" s="1" customFormat="1">
      <c r="B113" s="37"/>
      <c r="C113" s="38"/>
      <c r="D113" s="194" t="s">
        <v>113</v>
      </c>
      <c r="E113" s="38"/>
      <c r="F113" s="195" t="s">
        <v>297</v>
      </c>
      <c r="G113" s="38"/>
      <c r="H113" s="38"/>
      <c r="I113" s="134"/>
      <c r="J113" s="38"/>
      <c r="K113" s="38"/>
      <c r="L113" s="42"/>
      <c r="M113" s="196"/>
      <c r="N113" s="82"/>
      <c r="O113" s="82"/>
      <c r="P113" s="82"/>
      <c r="Q113" s="82"/>
      <c r="R113" s="82"/>
      <c r="S113" s="82"/>
      <c r="T113" s="83"/>
      <c r="AT113" s="16" t="s">
        <v>113</v>
      </c>
      <c r="AU113" s="16" t="s">
        <v>69</v>
      </c>
    </row>
    <row r="114" s="9" customFormat="1">
      <c r="B114" s="208"/>
      <c r="C114" s="209"/>
      <c r="D114" s="194" t="s">
        <v>252</v>
      </c>
      <c r="E114" s="210" t="s">
        <v>19</v>
      </c>
      <c r="F114" s="211" t="s">
        <v>392</v>
      </c>
      <c r="G114" s="209"/>
      <c r="H114" s="212">
        <v>31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252</v>
      </c>
      <c r="AU114" s="218" t="s">
        <v>69</v>
      </c>
      <c r="AV114" s="9" t="s">
        <v>79</v>
      </c>
      <c r="AW114" s="9" t="s">
        <v>31</v>
      </c>
      <c r="AX114" s="9" t="s">
        <v>69</v>
      </c>
      <c r="AY114" s="218" t="s">
        <v>112</v>
      </c>
    </row>
    <row r="115" s="9" customFormat="1">
      <c r="B115" s="208"/>
      <c r="C115" s="209"/>
      <c r="D115" s="194" t="s">
        <v>252</v>
      </c>
      <c r="E115" s="210" t="s">
        <v>19</v>
      </c>
      <c r="F115" s="211" t="s">
        <v>393</v>
      </c>
      <c r="G115" s="209"/>
      <c r="H115" s="212">
        <v>15.984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252</v>
      </c>
      <c r="AU115" s="218" t="s">
        <v>69</v>
      </c>
      <c r="AV115" s="9" t="s">
        <v>79</v>
      </c>
      <c r="AW115" s="9" t="s">
        <v>31</v>
      </c>
      <c r="AX115" s="9" t="s">
        <v>69</v>
      </c>
      <c r="AY115" s="218" t="s">
        <v>112</v>
      </c>
    </row>
    <row r="116" s="10" customFormat="1">
      <c r="B116" s="219"/>
      <c r="C116" s="220"/>
      <c r="D116" s="194" t="s">
        <v>252</v>
      </c>
      <c r="E116" s="221" t="s">
        <v>19</v>
      </c>
      <c r="F116" s="222" t="s">
        <v>255</v>
      </c>
      <c r="G116" s="220"/>
      <c r="H116" s="223">
        <v>46.984000000000002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252</v>
      </c>
      <c r="AU116" s="229" t="s">
        <v>69</v>
      </c>
      <c r="AV116" s="10" t="s">
        <v>111</v>
      </c>
      <c r="AW116" s="10" t="s">
        <v>31</v>
      </c>
      <c r="AX116" s="10" t="s">
        <v>77</v>
      </c>
      <c r="AY116" s="229" t="s">
        <v>112</v>
      </c>
    </row>
    <row r="117" s="1" customFormat="1" ht="32.4" customHeight="1">
      <c r="B117" s="37"/>
      <c r="C117" s="181" t="s">
        <v>170</v>
      </c>
      <c r="D117" s="181" t="s">
        <v>106</v>
      </c>
      <c r="E117" s="182" t="s">
        <v>394</v>
      </c>
      <c r="F117" s="183" t="s">
        <v>395</v>
      </c>
      <c r="G117" s="184" t="s">
        <v>126</v>
      </c>
      <c r="H117" s="185">
        <v>8.016</v>
      </c>
      <c r="I117" s="186"/>
      <c r="J117" s="187">
        <f>ROUND(I117*H117,2)</f>
        <v>0</v>
      </c>
      <c r="K117" s="183" t="s">
        <v>118</v>
      </c>
      <c r="L117" s="42"/>
      <c r="M117" s="188" t="s">
        <v>19</v>
      </c>
      <c r="N117" s="189" t="s">
        <v>40</v>
      </c>
      <c r="O117" s="82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AR117" s="192" t="s">
        <v>111</v>
      </c>
      <c r="AT117" s="192" t="s">
        <v>106</v>
      </c>
      <c r="AU117" s="192" t="s">
        <v>69</v>
      </c>
      <c r="AY117" s="16" t="s">
        <v>112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6" t="s">
        <v>77</v>
      </c>
      <c r="BK117" s="193">
        <f>ROUND(I117*H117,2)</f>
        <v>0</v>
      </c>
      <c r="BL117" s="16" t="s">
        <v>111</v>
      </c>
      <c r="BM117" s="192" t="s">
        <v>173</v>
      </c>
    </row>
    <row r="118" s="1" customFormat="1">
      <c r="B118" s="37"/>
      <c r="C118" s="38"/>
      <c r="D118" s="194" t="s">
        <v>113</v>
      </c>
      <c r="E118" s="38"/>
      <c r="F118" s="195" t="s">
        <v>395</v>
      </c>
      <c r="G118" s="38"/>
      <c r="H118" s="38"/>
      <c r="I118" s="134"/>
      <c r="J118" s="38"/>
      <c r="K118" s="38"/>
      <c r="L118" s="42"/>
      <c r="M118" s="196"/>
      <c r="N118" s="82"/>
      <c r="O118" s="82"/>
      <c r="P118" s="82"/>
      <c r="Q118" s="82"/>
      <c r="R118" s="82"/>
      <c r="S118" s="82"/>
      <c r="T118" s="83"/>
      <c r="AT118" s="16" t="s">
        <v>113</v>
      </c>
      <c r="AU118" s="16" t="s">
        <v>69</v>
      </c>
    </row>
    <row r="119" s="9" customFormat="1">
      <c r="B119" s="208"/>
      <c r="C119" s="209"/>
      <c r="D119" s="194" t="s">
        <v>252</v>
      </c>
      <c r="E119" s="210" t="s">
        <v>19</v>
      </c>
      <c r="F119" s="211" t="s">
        <v>396</v>
      </c>
      <c r="G119" s="209"/>
      <c r="H119" s="212">
        <v>8.016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252</v>
      </c>
      <c r="AU119" s="218" t="s">
        <v>69</v>
      </c>
      <c r="AV119" s="9" t="s">
        <v>79</v>
      </c>
      <c r="AW119" s="9" t="s">
        <v>31</v>
      </c>
      <c r="AX119" s="9" t="s">
        <v>69</v>
      </c>
      <c r="AY119" s="218" t="s">
        <v>112</v>
      </c>
    </row>
    <row r="120" s="10" customFormat="1">
      <c r="B120" s="219"/>
      <c r="C120" s="220"/>
      <c r="D120" s="194" t="s">
        <v>252</v>
      </c>
      <c r="E120" s="221" t="s">
        <v>19</v>
      </c>
      <c r="F120" s="222" t="s">
        <v>255</v>
      </c>
      <c r="G120" s="220"/>
      <c r="H120" s="223">
        <v>8.016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252</v>
      </c>
      <c r="AU120" s="229" t="s">
        <v>69</v>
      </c>
      <c r="AV120" s="10" t="s">
        <v>111</v>
      </c>
      <c r="AW120" s="10" t="s">
        <v>31</v>
      </c>
      <c r="AX120" s="10" t="s">
        <v>77</v>
      </c>
      <c r="AY120" s="229" t="s">
        <v>112</v>
      </c>
    </row>
    <row r="121" s="1" customFormat="1" ht="32.4" customHeight="1">
      <c r="B121" s="37"/>
      <c r="C121" s="181" t="s">
        <v>7</v>
      </c>
      <c r="D121" s="181" t="s">
        <v>106</v>
      </c>
      <c r="E121" s="182" t="s">
        <v>307</v>
      </c>
      <c r="F121" s="183" t="s">
        <v>397</v>
      </c>
      <c r="G121" s="184" t="s">
        <v>126</v>
      </c>
      <c r="H121" s="185">
        <v>8.8859999999999992</v>
      </c>
      <c r="I121" s="186"/>
      <c r="J121" s="187">
        <f>ROUND(I121*H121,2)</f>
        <v>0</v>
      </c>
      <c r="K121" s="183" t="s">
        <v>206</v>
      </c>
      <c r="L121" s="42"/>
      <c r="M121" s="188" t="s">
        <v>19</v>
      </c>
      <c r="N121" s="189" t="s">
        <v>40</v>
      </c>
      <c r="O121" s="82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AR121" s="192" t="s">
        <v>326</v>
      </c>
      <c r="AT121" s="192" t="s">
        <v>106</v>
      </c>
      <c r="AU121" s="192" t="s">
        <v>69</v>
      </c>
      <c r="AY121" s="16" t="s">
        <v>112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6" t="s">
        <v>77</v>
      </c>
      <c r="BK121" s="193">
        <f>ROUND(I121*H121,2)</f>
        <v>0</v>
      </c>
      <c r="BL121" s="16" t="s">
        <v>326</v>
      </c>
      <c r="BM121" s="192" t="s">
        <v>398</v>
      </c>
    </row>
    <row r="122" s="1" customFormat="1">
      <c r="B122" s="37"/>
      <c r="C122" s="38"/>
      <c r="D122" s="194" t="s">
        <v>113</v>
      </c>
      <c r="E122" s="38"/>
      <c r="F122" s="195" t="s">
        <v>399</v>
      </c>
      <c r="G122" s="38"/>
      <c r="H122" s="38"/>
      <c r="I122" s="134"/>
      <c r="J122" s="38"/>
      <c r="K122" s="38"/>
      <c r="L122" s="42"/>
      <c r="M122" s="196"/>
      <c r="N122" s="82"/>
      <c r="O122" s="82"/>
      <c r="P122" s="82"/>
      <c r="Q122" s="82"/>
      <c r="R122" s="82"/>
      <c r="S122" s="82"/>
      <c r="T122" s="83"/>
      <c r="AT122" s="16" t="s">
        <v>113</v>
      </c>
      <c r="AU122" s="16" t="s">
        <v>69</v>
      </c>
    </row>
    <row r="123" s="9" customFormat="1">
      <c r="B123" s="208"/>
      <c r="C123" s="209"/>
      <c r="D123" s="194" t="s">
        <v>252</v>
      </c>
      <c r="E123" s="210" t="s">
        <v>19</v>
      </c>
      <c r="F123" s="211" t="s">
        <v>400</v>
      </c>
      <c r="G123" s="209"/>
      <c r="H123" s="212">
        <v>8.8859999999999992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252</v>
      </c>
      <c r="AU123" s="218" t="s">
        <v>69</v>
      </c>
      <c r="AV123" s="9" t="s">
        <v>79</v>
      </c>
      <c r="AW123" s="9" t="s">
        <v>31</v>
      </c>
      <c r="AX123" s="9" t="s">
        <v>77</v>
      </c>
      <c r="AY123" s="218" t="s">
        <v>112</v>
      </c>
    </row>
    <row r="124" s="1" customFormat="1" ht="21.6" customHeight="1">
      <c r="B124" s="37"/>
      <c r="C124" s="181" t="s">
        <v>170</v>
      </c>
      <c r="D124" s="181" t="s">
        <v>106</v>
      </c>
      <c r="E124" s="182" t="s">
        <v>357</v>
      </c>
      <c r="F124" s="183" t="s">
        <v>401</v>
      </c>
      <c r="G124" s="184" t="s">
        <v>126</v>
      </c>
      <c r="H124" s="185">
        <v>31</v>
      </c>
      <c r="I124" s="186"/>
      <c r="J124" s="187">
        <f>ROUND(I124*H124,2)</f>
        <v>0</v>
      </c>
      <c r="K124" s="183" t="s">
        <v>118</v>
      </c>
      <c r="L124" s="42"/>
      <c r="M124" s="188" t="s">
        <v>19</v>
      </c>
      <c r="N124" s="189" t="s">
        <v>40</v>
      </c>
      <c r="O124" s="8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192" t="s">
        <v>111</v>
      </c>
      <c r="AT124" s="192" t="s">
        <v>106</v>
      </c>
      <c r="AU124" s="192" t="s">
        <v>69</v>
      </c>
      <c r="AY124" s="16" t="s">
        <v>112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6" t="s">
        <v>77</v>
      </c>
      <c r="BK124" s="193">
        <f>ROUND(I124*H124,2)</f>
        <v>0</v>
      </c>
      <c r="BL124" s="16" t="s">
        <v>111</v>
      </c>
      <c r="BM124" s="192" t="s">
        <v>176</v>
      </c>
    </row>
    <row r="125" s="1" customFormat="1">
      <c r="B125" s="37"/>
      <c r="C125" s="38"/>
      <c r="D125" s="194" t="s">
        <v>113</v>
      </c>
      <c r="E125" s="38"/>
      <c r="F125" s="195" t="s">
        <v>401</v>
      </c>
      <c r="G125" s="38"/>
      <c r="H125" s="38"/>
      <c r="I125" s="134"/>
      <c r="J125" s="38"/>
      <c r="K125" s="38"/>
      <c r="L125" s="42"/>
      <c r="M125" s="196"/>
      <c r="N125" s="82"/>
      <c r="O125" s="82"/>
      <c r="P125" s="82"/>
      <c r="Q125" s="82"/>
      <c r="R125" s="82"/>
      <c r="S125" s="82"/>
      <c r="T125" s="83"/>
      <c r="AT125" s="16" t="s">
        <v>113</v>
      </c>
      <c r="AU125" s="16" t="s">
        <v>69</v>
      </c>
    </row>
    <row r="126" s="1" customFormat="1" ht="21.6" customHeight="1">
      <c r="B126" s="37"/>
      <c r="C126" s="181" t="s">
        <v>151</v>
      </c>
      <c r="D126" s="181" t="s">
        <v>106</v>
      </c>
      <c r="E126" s="182" t="s">
        <v>402</v>
      </c>
      <c r="F126" s="183" t="s">
        <v>403</v>
      </c>
      <c r="G126" s="184" t="s">
        <v>126</v>
      </c>
      <c r="H126" s="185">
        <v>8.8859999999999992</v>
      </c>
      <c r="I126" s="186"/>
      <c r="J126" s="187">
        <f>ROUND(I126*H126,2)</f>
        <v>0</v>
      </c>
      <c r="K126" s="183" t="s">
        <v>206</v>
      </c>
      <c r="L126" s="42"/>
      <c r="M126" s="188" t="s">
        <v>19</v>
      </c>
      <c r="N126" s="189" t="s">
        <v>40</v>
      </c>
      <c r="O126" s="8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192" t="s">
        <v>326</v>
      </c>
      <c r="AT126" s="192" t="s">
        <v>106</v>
      </c>
      <c r="AU126" s="192" t="s">
        <v>69</v>
      </c>
      <c r="AY126" s="16" t="s">
        <v>112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6" t="s">
        <v>77</v>
      </c>
      <c r="BK126" s="193">
        <f>ROUND(I126*H126,2)</f>
        <v>0</v>
      </c>
      <c r="BL126" s="16" t="s">
        <v>326</v>
      </c>
      <c r="BM126" s="192" t="s">
        <v>404</v>
      </c>
    </row>
    <row r="127" s="1" customFormat="1">
      <c r="B127" s="37"/>
      <c r="C127" s="38"/>
      <c r="D127" s="194" t="s">
        <v>113</v>
      </c>
      <c r="E127" s="38"/>
      <c r="F127" s="195" t="s">
        <v>405</v>
      </c>
      <c r="G127" s="38"/>
      <c r="H127" s="38"/>
      <c r="I127" s="134"/>
      <c r="J127" s="38"/>
      <c r="K127" s="38"/>
      <c r="L127" s="42"/>
      <c r="M127" s="196"/>
      <c r="N127" s="82"/>
      <c r="O127" s="82"/>
      <c r="P127" s="82"/>
      <c r="Q127" s="82"/>
      <c r="R127" s="82"/>
      <c r="S127" s="82"/>
      <c r="T127" s="83"/>
      <c r="AT127" s="16" t="s">
        <v>113</v>
      </c>
      <c r="AU127" s="16" t="s">
        <v>69</v>
      </c>
    </row>
    <row r="128" s="9" customFormat="1">
      <c r="B128" s="208"/>
      <c r="C128" s="209"/>
      <c r="D128" s="194" t="s">
        <v>252</v>
      </c>
      <c r="E128" s="210" t="s">
        <v>19</v>
      </c>
      <c r="F128" s="211" t="s">
        <v>400</v>
      </c>
      <c r="G128" s="209"/>
      <c r="H128" s="212">
        <v>8.8859999999999992</v>
      </c>
      <c r="I128" s="213"/>
      <c r="J128" s="209"/>
      <c r="K128" s="209"/>
      <c r="L128" s="214"/>
      <c r="M128" s="243"/>
      <c r="N128" s="244"/>
      <c r="O128" s="244"/>
      <c r="P128" s="244"/>
      <c r="Q128" s="244"/>
      <c r="R128" s="244"/>
      <c r="S128" s="244"/>
      <c r="T128" s="245"/>
      <c r="AT128" s="218" t="s">
        <v>252</v>
      </c>
      <c r="AU128" s="218" t="s">
        <v>69</v>
      </c>
      <c r="AV128" s="9" t="s">
        <v>79</v>
      </c>
      <c r="AW128" s="9" t="s">
        <v>31</v>
      </c>
      <c r="AX128" s="9" t="s">
        <v>77</v>
      </c>
      <c r="AY128" s="218" t="s">
        <v>112</v>
      </c>
    </row>
    <row r="129" s="1" customFormat="1" ht="6.96" customHeight="1">
      <c r="B129" s="57"/>
      <c r="C129" s="58"/>
      <c r="D129" s="58"/>
      <c r="E129" s="58"/>
      <c r="F129" s="58"/>
      <c r="G129" s="58"/>
      <c r="H129" s="58"/>
      <c r="I129" s="160"/>
      <c r="J129" s="58"/>
      <c r="K129" s="58"/>
      <c r="L129" s="42"/>
    </row>
  </sheetData>
  <sheetProtection sheet="1" autoFilter="0" formatColumns="0" formatRows="0" objects="1" scenarios="1" spinCount="100000" saltValue="GcuoIp9YUJ8/JTU/mTa+YAhG5cI5ZrcvmF0Ho6R4qEV0j34k7PwOuomAwFdtC5qKrGgkBFRLGwWLbj20WIcgoA==" hashValue="cZGp3fTeQvRA+u0uL/mS5iWPHeRygR+jrfvMCeqoxLYRQktArGK1vxsLeaG0nm08W2hGx5lBRTB5DsBuC9tCxQ==" algorithmName="SHA-512" password="CC35"/>
  <autoFilter ref="C78:K12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26" customWidth="1"/>
    <col min="10" max="10" width="17.29" customWidth="1"/>
    <col min="11" max="11" width="17.29" hidden="1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6" t="s">
        <v>85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79</v>
      </c>
    </row>
    <row r="4" ht="24.96" customHeight="1">
      <c r="B4" s="19"/>
      <c r="D4" s="130" t="s">
        <v>86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4.4" customHeight="1">
      <c r="B7" s="19"/>
      <c r="E7" s="133" t="str">
        <f>'Rekapitulace zakázky'!K6</f>
        <v>Oprava traťového úseku Pilníkov - Trutnov hl. n.</v>
      </c>
      <c r="F7" s="132"/>
      <c r="G7" s="132"/>
      <c r="H7" s="132"/>
      <c r="L7" s="19"/>
    </row>
    <row r="8" s="1" customFormat="1" ht="12" customHeight="1">
      <c r="B8" s="42"/>
      <c r="D8" s="132" t="s">
        <v>87</v>
      </c>
      <c r="I8" s="134"/>
      <c r="L8" s="42"/>
    </row>
    <row r="9" s="1" customFormat="1" ht="36.96" customHeight="1">
      <c r="B9" s="42"/>
      <c r="E9" s="135" t="s">
        <v>406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19</v>
      </c>
      <c r="I11" s="137" t="s">
        <v>20</v>
      </c>
      <c r="J11" s="136" t="s">
        <v>19</v>
      </c>
      <c r="L11" s="42"/>
    </row>
    <row r="12" s="1" customFormat="1" ht="12" customHeight="1">
      <c r="B12" s="42"/>
      <c r="D12" s="132" t="s">
        <v>21</v>
      </c>
      <c r="F12" s="136" t="s">
        <v>22</v>
      </c>
      <c r="I12" s="137" t="s">
        <v>23</v>
      </c>
      <c r="J12" s="138" t="str">
        <f>'Rekapitulace zakázky'!AN8</f>
        <v>26. 4. 2019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25</v>
      </c>
      <c r="I14" s="137" t="s">
        <v>26</v>
      </c>
      <c r="J14" s="136" t="str">
        <f>IF('Rekapitulace zakázky'!AN10="","",'Rekapitulace zakázky'!AN10)</f>
        <v/>
      </c>
      <c r="L14" s="42"/>
    </row>
    <row r="15" s="1" customFormat="1" ht="18" customHeight="1">
      <c r="B15" s="42"/>
      <c r="E15" s="136" t="str">
        <f>IF('Rekapitulace zakázky'!E11="","",'Rekapitulace zakázky'!E11)</f>
        <v xml:space="preserve"> </v>
      </c>
      <c r="I15" s="137" t="s">
        <v>27</v>
      </c>
      <c r="J15" s="136" t="str">
        <f>IF('Rekapitulace zakázky'!AN11="","",'Rekapitulace zakázky'!AN11)</f>
        <v/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26</v>
      </c>
      <c r="J17" s="32" t="str">
        <f>'Rekapitulace zakázky'!AN13</f>
        <v>Vyplň údaj</v>
      </c>
      <c r="L17" s="42"/>
    </row>
    <row r="18" s="1" customFormat="1" ht="18" customHeight="1">
      <c r="B18" s="42"/>
      <c r="E18" s="32" t="str">
        <f>'Rekapitulace zakázky'!E14</f>
        <v>Vyplň údaj</v>
      </c>
      <c r="F18" s="136"/>
      <c r="G18" s="136"/>
      <c r="H18" s="136"/>
      <c r="I18" s="137" t="s">
        <v>27</v>
      </c>
      <c r="J18" s="32" t="str">
        <f>'Rekapitulace zakázky'!AN14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26</v>
      </c>
      <c r="J20" s="136" t="str">
        <f>IF('Rekapitulace zakázky'!AN16="","",'Rekapitulace zakázky'!AN16)</f>
        <v/>
      </c>
      <c r="L20" s="42"/>
    </row>
    <row r="21" s="1" customFormat="1" ht="18" customHeight="1">
      <c r="B21" s="42"/>
      <c r="E21" s="136" t="str">
        <f>IF('Rekapitulace zakázky'!E17="","",'Rekapitulace zakázky'!E17)</f>
        <v xml:space="preserve"> </v>
      </c>
      <c r="I21" s="137" t="s">
        <v>27</v>
      </c>
      <c r="J21" s="136" t="str">
        <f>IF('Rekapitulace zakázky'!AN17="","",'Rekapitulace zakázky'!AN17)</f>
        <v/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32</v>
      </c>
      <c r="I23" s="137" t="s">
        <v>26</v>
      </c>
      <c r="J23" s="136" t="str">
        <f>IF('Rekapitulace zakázky'!AN19="","",'Rekapitulace zakázky'!AN19)</f>
        <v/>
      </c>
      <c r="L23" s="42"/>
    </row>
    <row r="24" s="1" customFormat="1" ht="18" customHeight="1">
      <c r="B24" s="42"/>
      <c r="E24" s="136" t="str">
        <f>IF('Rekapitulace zakázky'!E20="","",'Rekapitulace zakázky'!E20)</f>
        <v xml:space="preserve"> </v>
      </c>
      <c r="I24" s="137" t="s">
        <v>27</v>
      </c>
      <c r="J24" s="136" t="str">
        <f>IF('Rekapitulace zakázky'!AN20="","",'Rekapitulace zakázky'!AN20)</f>
        <v/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33</v>
      </c>
      <c r="I26" s="134"/>
      <c r="L26" s="42"/>
    </row>
    <row r="27" s="7" customFormat="1" ht="14.4" customHeight="1">
      <c r="B27" s="139"/>
      <c r="E27" s="140" t="s">
        <v>19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2"/>
      <c r="J29" s="74"/>
      <c r="K29" s="74"/>
      <c r="L29" s="42"/>
    </row>
    <row r="30" s="1" customFormat="1" ht="25.44" customHeight="1">
      <c r="B30" s="42"/>
      <c r="D30" s="143" t="s">
        <v>35</v>
      </c>
      <c r="I30" s="134"/>
      <c r="J30" s="144">
        <f>ROUND(J80,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2"/>
      <c r="J31" s="74"/>
      <c r="K31" s="74"/>
      <c r="L31" s="42"/>
    </row>
    <row r="32" s="1" customFormat="1" ht="14.4" customHeight="1">
      <c r="B32" s="42"/>
      <c r="F32" s="145" t="s">
        <v>37</v>
      </c>
      <c r="I32" s="146" t="s">
        <v>36</v>
      </c>
      <c r="J32" s="145" t="s">
        <v>38</v>
      </c>
      <c r="L32" s="42"/>
    </row>
    <row r="33" s="1" customFormat="1" ht="14.4" customHeight="1">
      <c r="B33" s="42"/>
      <c r="D33" s="147" t="s">
        <v>39</v>
      </c>
      <c r="E33" s="132" t="s">
        <v>40</v>
      </c>
      <c r="F33" s="148">
        <f>ROUND((SUM(BE80:BE96)),  2)</f>
        <v>0</v>
      </c>
      <c r="I33" s="149">
        <v>0.20999999999999999</v>
      </c>
      <c r="J33" s="148">
        <f>ROUND(((SUM(BE80:BE96))*I33),  2)</f>
        <v>0</v>
      </c>
      <c r="L33" s="42"/>
    </row>
    <row r="34" s="1" customFormat="1" ht="14.4" customHeight="1">
      <c r="B34" s="42"/>
      <c r="E34" s="132" t="s">
        <v>41</v>
      </c>
      <c r="F34" s="148">
        <f>ROUND((SUM(BF80:BF96)),  2)</f>
        <v>0</v>
      </c>
      <c r="I34" s="149">
        <v>0.14999999999999999</v>
      </c>
      <c r="J34" s="148">
        <f>ROUND(((SUM(BF80:BF96))*I34),  2)</f>
        <v>0</v>
      </c>
      <c r="L34" s="42"/>
    </row>
    <row r="35" hidden="1" s="1" customFormat="1" ht="14.4" customHeight="1">
      <c r="B35" s="42"/>
      <c r="E35" s="132" t="s">
        <v>42</v>
      </c>
      <c r="F35" s="148">
        <f>ROUND((SUM(BG80:BG96)),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43</v>
      </c>
      <c r="F36" s="148">
        <f>ROUND((SUM(BH80:BH96)),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44</v>
      </c>
      <c r="F37" s="148">
        <f>ROUND((SUM(BI80:BI96)),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42"/>
    </row>
    <row r="40" s="1" customFormat="1" ht="14.4" customHeight="1"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42"/>
    </row>
    <row r="44" s="1" customFormat="1" ht="6.96" customHeight="1"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4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4"/>
      <c r="J47" s="38"/>
      <c r="K47" s="38"/>
      <c r="L47" s="42"/>
    </row>
    <row r="48" s="1" customFormat="1" ht="14.4" customHeight="1">
      <c r="B48" s="37"/>
      <c r="C48" s="38"/>
      <c r="D48" s="38"/>
      <c r="E48" s="164" t="str">
        <f>E7</f>
        <v>Oprava traťového úseku Pilníkov - Trutnov hl. n.</v>
      </c>
      <c r="F48" s="31"/>
      <c r="G48" s="31"/>
      <c r="H48" s="31"/>
      <c r="I48" s="134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4"/>
      <c r="J49" s="38"/>
      <c r="K49" s="38"/>
      <c r="L49" s="42"/>
    </row>
    <row r="50" s="1" customFormat="1" ht="14.4" customHeight="1"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134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7" t="s">
        <v>23</v>
      </c>
      <c r="J52" s="70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42"/>
    </row>
    <row r="54" s="1" customFormat="1" ht="15.6" customHeight="1">
      <c r="B54" s="37"/>
      <c r="C54" s="31" t="s">
        <v>25</v>
      </c>
      <c r="D54" s="38"/>
      <c r="E54" s="38"/>
      <c r="F54" s="26" t="str">
        <f>E15</f>
        <v xml:space="preserve"> </v>
      </c>
      <c r="G54" s="38"/>
      <c r="H54" s="38"/>
      <c r="I54" s="137" t="s">
        <v>30</v>
      </c>
      <c r="J54" s="35" t="str">
        <f>E21</f>
        <v xml:space="preserve"> </v>
      </c>
      <c r="K54" s="38"/>
      <c r="L54" s="42"/>
    </row>
    <row r="55" s="1" customFormat="1" ht="15.6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7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42"/>
    </row>
    <row r="57" s="1" customFormat="1" ht="29.28" customHeight="1">
      <c r="B57" s="37"/>
      <c r="C57" s="165" t="s">
        <v>90</v>
      </c>
      <c r="D57" s="166"/>
      <c r="E57" s="166"/>
      <c r="F57" s="166"/>
      <c r="G57" s="166"/>
      <c r="H57" s="166"/>
      <c r="I57" s="167"/>
      <c r="J57" s="168" t="s">
        <v>91</v>
      </c>
      <c r="K57" s="16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42"/>
    </row>
    <row r="59" s="1" customFormat="1" ht="22.8" customHeight="1">
      <c r="B59" s="37"/>
      <c r="C59" s="169" t="s">
        <v>67</v>
      </c>
      <c r="D59" s="38"/>
      <c r="E59" s="38"/>
      <c r="F59" s="38"/>
      <c r="G59" s="38"/>
      <c r="H59" s="38"/>
      <c r="I59" s="134"/>
      <c r="J59" s="100">
        <f>J80</f>
        <v>0</v>
      </c>
      <c r="K59" s="38"/>
      <c r="L59" s="42"/>
      <c r="AU59" s="16" t="s">
        <v>92</v>
      </c>
    </row>
    <row r="60" s="12" customFormat="1" ht="24.96" customHeight="1">
      <c r="B60" s="246"/>
      <c r="C60" s="247"/>
      <c r="D60" s="248" t="s">
        <v>407</v>
      </c>
      <c r="E60" s="249"/>
      <c r="F60" s="249"/>
      <c r="G60" s="249"/>
      <c r="H60" s="249"/>
      <c r="I60" s="250"/>
      <c r="J60" s="251">
        <f>J81</f>
        <v>0</v>
      </c>
      <c r="K60" s="247"/>
      <c r="L60" s="252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4"/>
      <c r="J61" s="38"/>
      <c r="K61" s="38"/>
      <c r="L61" s="42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60"/>
      <c r="J62" s="58"/>
      <c r="K62" s="58"/>
      <c r="L62" s="42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3"/>
      <c r="J66" s="60"/>
      <c r="K66" s="60"/>
      <c r="L66" s="42"/>
    </row>
    <row r="67" s="1" customFormat="1" ht="24.96" customHeight="1">
      <c r="B67" s="37"/>
      <c r="C67" s="22" t="s">
        <v>93</v>
      </c>
      <c r="D67" s="38"/>
      <c r="E67" s="38"/>
      <c r="F67" s="38"/>
      <c r="G67" s="38"/>
      <c r="H67" s="38"/>
      <c r="I67" s="134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4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4"/>
      <c r="J69" s="38"/>
      <c r="K69" s="38"/>
      <c r="L69" s="42"/>
    </row>
    <row r="70" s="1" customFormat="1" ht="14.4" customHeight="1">
      <c r="B70" s="37"/>
      <c r="C70" s="38"/>
      <c r="D70" s="38"/>
      <c r="E70" s="164" t="str">
        <f>E7</f>
        <v>Oprava traťového úseku Pilníkov - Trutnov hl. n.</v>
      </c>
      <c r="F70" s="31"/>
      <c r="G70" s="31"/>
      <c r="H70" s="31"/>
      <c r="I70" s="134"/>
      <c r="J70" s="38"/>
      <c r="K70" s="38"/>
      <c r="L70" s="42"/>
    </row>
    <row r="71" s="1" customFormat="1" ht="12" customHeight="1">
      <c r="B71" s="37"/>
      <c r="C71" s="31" t="s">
        <v>87</v>
      </c>
      <c r="D71" s="38"/>
      <c r="E71" s="38"/>
      <c r="F71" s="38"/>
      <c r="G71" s="38"/>
      <c r="H71" s="38"/>
      <c r="I71" s="134"/>
      <c r="J71" s="38"/>
      <c r="K71" s="38"/>
      <c r="L71" s="42"/>
    </row>
    <row r="72" s="1" customFormat="1" ht="14.4" customHeight="1">
      <c r="B72" s="37"/>
      <c r="C72" s="38"/>
      <c r="D72" s="38"/>
      <c r="E72" s="67" t="str">
        <f>E9</f>
        <v>VON - Vedlejší a ostatní náklady</v>
      </c>
      <c r="F72" s="38"/>
      <c r="G72" s="38"/>
      <c r="H72" s="38"/>
      <c r="I72" s="134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4"/>
      <c r="J73" s="38"/>
      <c r="K73" s="38"/>
      <c r="L73" s="42"/>
    </row>
    <row r="74" s="1" customFormat="1" ht="12" customHeight="1">
      <c r="B74" s="37"/>
      <c r="C74" s="31" t="s">
        <v>21</v>
      </c>
      <c r="D74" s="38"/>
      <c r="E74" s="38"/>
      <c r="F74" s="26" t="str">
        <f>F12</f>
        <v xml:space="preserve"> </v>
      </c>
      <c r="G74" s="38"/>
      <c r="H74" s="38"/>
      <c r="I74" s="137" t="s">
        <v>23</v>
      </c>
      <c r="J74" s="70" t="str">
        <f>IF(J12="","",J12)</f>
        <v>26. 4. 2019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42"/>
    </row>
    <row r="76" s="1" customFormat="1" ht="15.6" customHeight="1">
      <c r="B76" s="37"/>
      <c r="C76" s="31" t="s">
        <v>25</v>
      </c>
      <c r="D76" s="38"/>
      <c r="E76" s="38"/>
      <c r="F76" s="26" t="str">
        <f>E15</f>
        <v xml:space="preserve"> </v>
      </c>
      <c r="G76" s="38"/>
      <c r="H76" s="38"/>
      <c r="I76" s="137" t="s">
        <v>30</v>
      </c>
      <c r="J76" s="35" t="str">
        <f>E21</f>
        <v xml:space="preserve"> </v>
      </c>
      <c r="K76" s="38"/>
      <c r="L76" s="42"/>
    </row>
    <row r="77" s="1" customFormat="1" ht="15.6" customHeight="1">
      <c r="B77" s="37"/>
      <c r="C77" s="31" t="s">
        <v>28</v>
      </c>
      <c r="D77" s="38"/>
      <c r="E77" s="38"/>
      <c r="F77" s="26" t="str">
        <f>IF(E18="","",E18)</f>
        <v>Vyplň údaj</v>
      </c>
      <c r="G77" s="38"/>
      <c r="H77" s="38"/>
      <c r="I77" s="137" t="s">
        <v>32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42"/>
    </row>
    <row r="79" s="8" customFormat="1" ht="29.28" customHeight="1">
      <c r="B79" s="170"/>
      <c r="C79" s="171" t="s">
        <v>94</v>
      </c>
      <c r="D79" s="172" t="s">
        <v>54</v>
      </c>
      <c r="E79" s="172" t="s">
        <v>50</v>
      </c>
      <c r="F79" s="172" t="s">
        <v>51</v>
      </c>
      <c r="G79" s="172" t="s">
        <v>95</v>
      </c>
      <c r="H79" s="172" t="s">
        <v>96</v>
      </c>
      <c r="I79" s="173" t="s">
        <v>97</v>
      </c>
      <c r="J79" s="174" t="s">
        <v>91</v>
      </c>
      <c r="K79" s="175" t="s">
        <v>98</v>
      </c>
      <c r="L79" s="176"/>
      <c r="M79" s="90" t="s">
        <v>19</v>
      </c>
      <c r="N79" s="91" t="s">
        <v>39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</row>
    <row r="80" s="1" customFormat="1" ht="22.8" customHeight="1">
      <c r="B80" s="37"/>
      <c r="C80" s="97" t="s">
        <v>105</v>
      </c>
      <c r="D80" s="38"/>
      <c r="E80" s="38"/>
      <c r="F80" s="38"/>
      <c r="G80" s="38"/>
      <c r="H80" s="38"/>
      <c r="I80" s="134"/>
      <c r="J80" s="177">
        <f>BK80</f>
        <v>0</v>
      </c>
      <c r="K80" s="38"/>
      <c r="L80" s="42"/>
      <c r="M80" s="93"/>
      <c r="N80" s="94"/>
      <c r="O80" s="94"/>
      <c r="P80" s="178">
        <f>P81</f>
        <v>0</v>
      </c>
      <c r="Q80" s="94"/>
      <c r="R80" s="178">
        <f>R81</f>
        <v>0</v>
      </c>
      <c r="S80" s="94"/>
      <c r="T80" s="179">
        <f>T81</f>
        <v>0</v>
      </c>
      <c r="AT80" s="16" t="s">
        <v>68</v>
      </c>
      <c r="AU80" s="16" t="s">
        <v>92</v>
      </c>
      <c r="BK80" s="180">
        <f>BK81</f>
        <v>0</v>
      </c>
    </row>
    <row r="81" s="13" customFormat="1" ht="25.92" customHeight="1">
      <c r="B81" s="253"/>
      <c r="C81" s="254"/>
      <c r="D81" s="255" t="s">
        <v>68</v>
      </c>
      <c r="E81" s="256" t="s">
        <v>408</v>
      </c>
      <c r="F81" s="256" t="s">
        <v>84</v>
      </c>
      <c r="G81" s="254"/>
      <c r="H81" s="254"/>
      <c r="I81" s="257"/>
      <c r="J81" s="258">
        <f>BK81</f>
        <v>0</v>
      </c>
      <c r="K81" s="254"/>
      <c r="L81" s="259"/>
      <c r="M81" s="260"/>
      <c r="N81" s="261"/>
      <c r="O81" s="261"/>
      <c r="P81" s="262">
        <f>SUM(P82:P96)</f>
        <v>0</v>
      </c>
      <c r="Q81" s="261"/>
      <c r="R81" s="262">
        <f>SUM(R82:R96)</f>
        <v>0</v>
      </c>
      <c r="S81" s="261"/>
      <c r="T81" s="263">
        <f>SUM(T82:T96)</f>
        <v>0</v>
      </c>
      <c r="AR81" s="264" t="s">
        <v>128</v>
      </c>
      <c r="AT81" s="265" t="s">
        <v>68</v>
      </c>
      <c r="AU81" s="265" t="s">
        <v>69</v>
      </c>
      <c r="AY81" s="264" t="s">
        <v>112</v>
      </c>
      <c r="BK81" s="266">
        <f>SUM(BK82:BK96)</f>
        <v>0</v>
      </c>
    </row>
    <row r="82" s="1" customFormat="1" ht="21.6" customHeight="1">
      <c r="B82" s="37"/>
      <c r="C82" s="181" t="s">
        <v>119</v>
      </c>
      <c r="D82" s="181" t="s">
        <v>106</v>
      </c>
      <c r="E82" s="182" t="s">
        <v>409</v>
      </c>
      <c r="F82" s="183" t="s">
        <v>410</v>
      </c>
      <c r="G82" s="184" t="s">
        <v>411</v>
      </c>
      <c r="H82" s="185">
        <v>1</v>
      </c>
      <c r="I82" s="186"/>
      <c r="J82" s="187">
        <f>ROUND(I82*H82,2)</f>
        <v>0</v>
      </c>
      <c r="K82" s="183" t="s">
        <v>206</v>
      </c>
      <c r="L82" s="42"/>
      <c r="M82" s="188" t="s">
        <v>19</v>
      </c>
      <c r="N82" s="189" t="s">
        <v>40</v>
      </c>
      <c r="O82" s="82"/>
      <c r="P82" s="190">
        <f>O82*H82</f>
        <v>0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AR82" s="192" t="s">
        <v>111</v>
      </c>
      <c r="AT82" s="192" t="s">
        <v>106</v>
      </c>
      <c r="AU82" s="192" t="s">
        <v>77</v>
      </c>
      <c r="AY82" s="16" t="s">
        <v>112</v>
      </c>
      <c r="BE82" s="193">
        <f>IF(N82="základní",J82,0)</f>
        <v>0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6" t="s">
        <v>77</v>
      </c>
      <c r="BK82" s="193">
        <f>ROUND(I82*H82,2)</f>
        <v>0</v>
      </c>
      <c r="BL82" s="16" t="s">
        <v>111</v>
      </c>
      <c r="BM82" s="192" t="s">
        <v>412</v>
      </c>
    </row>
    <row r="83" s="1" customFormat="1">
      <c r="B83" s="37"/>
      <c r="C83" s="38"/>
      <c r="D83" s="194" t="s">
        <v>113</v>
      </c>
      <c r="E83" s="38"/>
      <c r="F83" s="195" t="s">
        <v>410</v>
      </c>
      <c r="G83" s="38"/>
      <c r="H83" s="38"/>
      <c r="I83" s="134"/>
      <c r="J83" s="38"/>
      <c r="K83" s="38"/>
      <c r="L83" s="42"/>
      <c r="M83" s="196"/>
      <c r="N83" s="82"/>
      <c r="O83" s="82"/>
      <c r="P83" s="82"/>
      <c r="Q83" s="82"/>
      <c r="R83" s="82"/>
      <c r="S83" s="82"/>
      <c r="T83" s="83"/>
      <c r="AT83" s="16" t="s">
        <v>113</v>
      </c>
      <c r="AU83" s="16" t="s">
        <v>77</v>
      </c>
    </row>
    <row r="84" s="1" customFormat="1" ht="21.6" customHeight="1">
      <c r="B84" s="37"/>
      <c r="C84" s="181" t="s">
        <v>128</v>
      </c>
      <c r="D84" s="181" t="s">
        <v>106</v>
      </c>
      <c r="E84" s="182" t="s">
        <v>413</v>
      </c>
      <c r="F84" s="183" t="s">
        <v>414</v>
      </c>
      <c r="G84" s="184" t="s">
        <v>411</v>
      </c>
      <c r="H84" s="185">
        <v>1</v>
      </c>
      <c r="I84" s="186"/>
      <c r="J84" s="187">
        <f>ROUND(I84*H84,2)</f>
        <v>0</v>
      </c>
      <c r="K84" s="183" t="s">
        <v>206</v>
      </c>
      <c r="L84" s="42"/>
      <c r="M84" s="188" t="s">
        <v>19</v>
      </c>
      <c r="N84" s="189" t="s">
        <v>40</v>
      </c>
      <c r="O84" s="82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AR84" s="192" t="s">
        <v>111</v>
      </c>
      <c r="AT84" s="192" t="s">
        <v>106</v>
      </c>
      <c r="AU84" s="192" t="s">
        <v>77</v>
      </c>
      <c r="AY84" s="16" t="s">
        <v>112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6" t="s">
        <v>77</v>
      </c>
      <c r="BK84" s="193">
        <f>ROUND(I84*H84,2)</f>
        <v>0</v>
      </c>
      <c r="BL84" s="16" t="s">
        <v>111</v>
      </c>
      <c r="BM84" s="192" t="s">
        <v>415</v>
      </c>
    </row>
    <row r="85" s="1" customFormat="1">
      <c r="B85" s="37"/>
      <c r="C85" s="38"/>
      <c r="D85" s="194" t="s">
        <v>113</v>
      </c>
      <c r="E85" s="38"/>
      <c r="F85" s="195" t="s">
        <v>414</v>
      </c>
      <c r="G85" s="38"/>
      <c r="H85" s="38"/>
      <c r="I85" s="134"/>
      <c r="J85" s="38"/>
      <c r="K85" s="38"/>
      <c r="L85" s="42"/>
      <c r="M85" s="196"/>
      <c r="N85" s="82"/>
      <c r="O85" s="82"/>
      <c r="P85" s="82"/>
      <c r="Q85" s="82"/>
      <c r="R85" s="82"/>
      <c r="S85" s="82"/>
      <c r="T85" s="83"/>
      <c r="AT85" s="16" t="s">
        <v>113</v>
      </c>
      <c r="AU85" s="16" t="s">
        <v>77</v>
      </c>
    </row>
    <row r="86" s="1" customFormat="1" ht="75.6" customHeight="1">
      <c r="B86" s="37"/>
      <c r="C86" s="181" t="s">
        <v>122</v>
      </c>
      <c r="D86" s="181" t="s">
        <v>106</v>
      </c>
      <c r="E86" s="182" t="s">
        <v>416</v>
      </c>
      <c r="F86" s="183" t="s">
        <v>417</v>
      </c>
      <c r="G86" s="184" t="s">
        <v>411</v>
      </c>
      <c r="H86" s="185">
        <v>10.265000000000001</v>
      </c>
      <c r="I86" s="186"/>
      <c r="J86" s="187">
        <f>ROUND(I86*H86,2)</f>
        <v>0</v>
      </c>
      <c r="K86" s="183" t="s">
        <v>19</v>
      </c>
      <c r="L86" s="42"/>
      <c r="M86" s="188" t="s">
        <v>19</v>
      </c>
      <c r="N86" s="189" t="s">
        <v>40</v>
      </c>
      <c r="O86" s="82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AR86" s="192" t="s">
        <v>111</v>
      </c>
      <c r="AT86" s="192" t="s">
        <v>106</v>
      </c>
      <c r="AU86" s="192" t="s">
        <v>77</v>
      </c>
      <c r="AY86" s="16" t="s">
        <v>112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6" t="s">
        <v>77</v>
      </c>
      <c r="BK86" s="193">
        <f>ROUND(I86*H86,2)</f>
        <v>0</v>
      </c>
      <c r="BL86" s="16" t="s">
        <v>111</v>
      </c>
      <c r="BM86" s="192" t="s">
        <v>418</v>
      </c>
    </row>
    <row r="87" s="1" customFormat="1">
      <c r="B87" s="37"/>
      <c r="C87" s="38"/>
      <c r="D87" s="194" t="s">
        <v>113</v>
      </c>
      <c r="E87" s="38"/>
      <c r="F87" s="195" t="s">
        <v>419</v>
      </c>
      <c r="G87" s="38"/>
      <c r="H87" s="38"/>
      <c r="I87" s="134"/>
      <c r="J87" s="38"/>
      <c r="K87" s="38"/>
      <c r="L87" s="42"/>
      <c r="M87" s="196"/>
      <c r="N87" s="82"/>
      <c r="O87" s="82"/>
      <c r="P87" s="82"/>
      <c r="Q87" s="82"/>
      <c r="R87" s="82"/>
      <c r="S87" s="82"/>
      <c r="T87" s="83"/>
      <c r="AT87" s="16" t="s">
        <v>113</v>
      </c>
      <c r="AU87" s="16" t="s">
        <v>77</v>
      </c>
    </row>
    <row r="88" s="9" customFormat="1">
      <c r="B88" s="208"/>
      <c r="C88" s="209"/>
      <c r="D88" s="194" t="s">
        <v>252</v>
      </c>
      <c r="E88" s="210" t="s">
        <v>19</v>
      </c>
      <c r="F88" s="211" t="s">
        <v>420</v>
      </c>
      <c r="G88" s="209"/>
      <c r="H88" s="212">
        <v>5.8289999999999997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252</v>
      </c>
      <c r="AU88" s="218" t="s">
        <v>77</v>
      </c>
      <c r="AV88" s="9" t="s">
        <v>79</v>
      </c>
      <c r="AW88" s="9" t="s">
        <v>31</v>
      </c>
      <c r="AX88" s="9" t="s">
        <v>69</v>
      </c>
      <c r="AY88" s="218" t="s">
        <v>112</v>
      </c>
    </row>
    <row r="89" s="9" customFormat="1">
      <c r="B89" s="208"/>
      <c r="C89" s="209"/>
      <c r="D89" s="194" t="s">
        <v>252</v>
      </c>
      <c r="E89" s="210" t="s">
        <v>19</v>
      </c>
      <c r="F89" s="211" t="s">
        <v>421</v>
      </c>
      <c r="G89" s="209"/>
      <c r="H89" s="212">
        <v>4.4359999999999999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252</v>
      </c>
      <c r="AU89" s="218" t="s">
        <v>77</v>
      </c>
      <c r="AV89" s="9" t="s">
        <v>79</v>
      </c>
      <c r="AW89" s="9" t="s">
        <v>31</v>
      </c>
      <c r="AX89" s="9" t="s">
        <v>69</v>
      </c>
      <c r="AY89" s="218" t="s">
        <v>112</v>
      </c>
    </row>
    <row r="90" s="10" customFormat="1">
      <c r="B90" s="219"/>
      <c r="C90" s="220"/>
      <c r="D90" s="194" t="s">
        <v>252</v>
      </c>
      <c r="E90" s="221" t="s">
        <v>19</v>
      </c>
      <c r="F90" s="222" t="s">
        <v>255</v>
      </c>
      <c r="G90" s="220"/>
      <c r="H90" s="223">
        <v>10.265000000000001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AT90" s="229" t="s">
        <v>252</v>
      </c>
      <c r="AU90" s="229" t="s">
        <v>77</v>
      </c>
      <c r="AV90" s="10" t="s">
        <v>111</v>
      </c>
      <c r="AW90" s="10" t="s">
        <v>31</v>
      </c>
      <c r="AX90" s="10" t="s">
        <v>77</v>
      </c>
      <c r="AY90" s="229" t="s">
        <v>112</v>
      </c>
    </row>
    <row r="91" s="1" customFormat="1" ht="21.6" customHeight="1">
      <c r="B91" s="37"/>
      <c r="C91" s="181" t="s">
        <v>79</v>
      </c>
      <c r="D91" s="181" t="s">
        <v>106</v>
      </c>
      <c r="E91" s="182" t="s">
        <v>422</v>
      </c>
      <c r="F91" s="183" t="s">
        <v>423</v>
      </c>
      <c r="G91" s="184" t="s">
        <v>411</v>
      </c>
      <c r="H91" s="185">
        <v>1</v>
      </c>
      <c r="I91" s="186"/>
      <c r="J91" s="187">
        <f>ROUND(I91*H91,2)</f>
        <v>0</v>
      </c>
      <c r="K91" s="183" t="s">
        <v>206</v>
      </c>
      <c r="L91" s="42"/>
      <c r="M91" s="188" t="s">
        <v>19</v>
      </c>
      <c r="N91" s="189" t="s">
        <v>40</v>
      </c>
      <c r="O91" s="82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192" t="s">
        <v>111</v>
      </c>
      <c r="AT91" s="192" t="s">
        <v>106</v>
      </c>
      <c r="AU91" s="192" t="s">
        <v>77</v>
      </c>
      <c r="AY91" s="16" t="s">
        <v>112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6" t="s">
        <v>77</v>
      </c>
      <c r="BK91" s="193">
        <f>ROUND(I91*H91,2)</f>
        <v>0</v>
      </c>
      <c r="BL91" s="16" t="s">
        <v>111</v>
      </c>
      <c r="BM91" s="192" t="s">
        <v>424</v>
      </c>
    </row>
    <row r="92" s="1" customFormat="1">
      <c r="B92" s="37"/>
      <c r="C92" s="38"/>
      <c r="D92" s="194" t="s">
        <v>113</v>
      </c>
      <c r="E92" s="38"/>
      <c r="F92" s="195" t="s">
        <v>425</v>
      </c>
      <c r="G92" s="38"/>
      <c r="H92" s="38"/>
      <c r="I92" s="134"/>
      <c r="J92" s="38"/>
      <c r="K92" s="38"/>
      <c r="L92" s="42"/>
      <c r="M92" s="196"/>
      <c r="N92" s="82"/>
      <c r="O92" s="82"/>
      <c r="P92" s="82"/>
      <c r="Q92" s="82"/>
      <c r="R92" s="82"/>
      <c r="S92" s="82"/>
      <c r="T92" s="83"/>
      <c r="AT92" s="16" t="s">
        <v>113</v>
      </c>
      <c r="AU92" s="16" t="s">
        <v>77</v>
      </c>
    </row>
    <row r="93" s="1" customFormat="1" ht="14.4" customHeight="1">
      <c r="B93" s="37"/>
      <c r="C93" s="181" t="s">
        <v>137</v>
      </c>
      <c r="D93" s="181" t="s">
        <v>106</v>
      </c>
      <c r="E93" s="182" t="s">
        <v>426</v>
      </c>
      <c r="F93" s="183" t="s">
        <v>427</v>
      </c>
      <c r="G93" s="184" t="s">
        <v>411</v>
      </c>
      <c r="H93" s="185">
        <v>1</v>
      </c>
      <c r="I93" s="186"/>
      <c r="J93" s="187">
        <f>ROUND(I93*H93,2)</f>
        <v>0</v>
      </c>
      <c r="K93" s="183" t="s">
        <v>206</v>
      </c>
      <c r="L93" s="42"/>
      <c r="M93" s="188" t="s">
        <v>19</v>
      </c>
      <c r="N93" s="189" t="s">
        <v>40</v>
      </c>
      <c r="O93" s="82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192" t="s">
        <v>111</v>
      </c>
      <c r="AT93" s="192" t="s">
        <v>106</v>
      </c>
      <c r="AU93" s="192" t="s">
        <v>77</v>
      </c>
      <c r="AY93" s="16" t="s">
        <v>112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6" t="s">
        <v>77</v>
      </c>
      <c r="BK93" s="193">
        <f>ROUND(I93*H93,2)</f>
        <v>0</v>
      </c>
      <c r="BL93" s="16" t="s">
        <v>111</v>
      </c>
      <c r="BM93" s="192" t="s">
        <v>428</v>
      </c>
    </row>
    <row r="94" s="1" customFormat="1">
      <c r="B94" s="37"/>
      <c r="C94" s="38"/>
      <c r="D94" s="194" t="s">
        <v>113</v>
      </c>
      <c r="E94" s="38"/>
      <c r="F94" s="195" t="s">
        <v>429</v>
      </c>
      <c r="G94" s="38"/>
      <c r="H94" s="38"/>
      <c r="I94" s="134"/>
      <c r="J94" s="38"/>
      <c r="K94" s="38"/>
      <c r="L94" s="42"/>
      <c r="M94" s="196"/>
      <c r="N94" s="82"/>
      <c r="O94" s="82"/>
      <c r="P94" s="82"/>
      <c r="Q94" s="82"/>
      <c r="R94" s="82"/>
      <c r="S94" s="82"/>
      <c r="T94" s="83"/>
      <c r="AT94" s="16" t="s">
        <v>113</v>
      </c>
      <c r="AU94" s="16" t="s">
        <v>77</v>
      </c>
    </row>
    <row r="95" s="1" customFormat="1" ht="21.6" customHeight="1">
      <c r="B95" s="37"/>
      <c r="C95" s="181" t="s">
        <v>127</v>
      </c>
      <c r="D95" s="181" t="s">
        <v>106</v>
      </c>
      <c r="E95" s="182" t="s">
        <v>430</v>
      </c>
      <c r="F95" s="183" t="s">
        <v>431</v>
      </c>
      <c r="G95" s="184" t="s">
        <v>411</v>
      </c>
      <c r="H95" s="185">
        <v>1</v>
      </c>
      <c r="I95" s="186"/>
      <c r="J95" s="187">
        <f>ROUND(I95*H95,2)</f>
        <v>0</v>
      </c>
      <c r="K95" s="183" t="s">
        <v>206</v>
      </c>
      <c r="L95" s="42"/>
      <c r="M95" s="188" t="s">
        <v>19</v>
      </c>
      <c r="N95" s="189" t="s">
        <v>40</v>
      </c>
      <c r="O95" s="82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AR95" s="192" t="s">
        <v>111</v>
      </c>
      <c r="AT95" s="192" t="s">
        <v>106</v>
      </c>
      <c r="AU95" s="192" t="s">
        <v>77</v>
      </c>
      <c r="AY95" s="16" t="s">
        <v>112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6" t="s">
        <v>77</v>
      </c>
      <c r="BK95" s="193">
        <f>ROUND(I95*H95,2)</f>
        <v>0</v>
      </c>
      <c r="BL95" s="16" t="s">
        <v>111</v>
      </c>
      <c r="BM95" s="192" t="s">
        <v>432</v>
      </c>
    </row>
    <row r="96" s="1" customFormat="1">
      <c r="B96" s="37"/>
      <c r="C96" s="38"/>
      <c r="D96" s="194" t="s">
        <v>113</v>
      </c>
      <c r="E96" s="38"/>
      <c r="F96" s="195" t="s">
        <v>431</v>
      </c>
      <c r="G96" s="38"/>
      <c r="H96" s="38"/>
      <c r="I96" s="134"/>
      <c r="J96" s="38"/>
      <c r="K96" s="38"/>
      <c r="L96" s="42"/>
      <c r="M96" s="267"/>
      <c r="N96" s="268"/>
      <c r="O96" s="268"/>
      <c r="P96" s="268"/>
      <c r="Q96" s="268"/>
      <c r="R96" s="268"/>
      <c r="S96" s="268"/>
      <c r="T96" s="269"/>
      <c r="AT96" s="16" t="s">
        <v>113</v>
      </c>
      <c r="AU96" s="16" t="s">
        <v>77</v>
      </c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160"/>
      <c r="J97" s="58"/>
      <c r="K97" s="58"/>
      <c r="L97" s="42"/>
    </row>
  </sheetData>
  <sheetProtection sheet="1" autoFilter="0" formatColumns="0" formatRows="0" objects="1" scenarios="1" spinCount="100000" saltValue="eJ1LbXFj0BL+ZCxQrVG71rRsjrbgQ/sTId9eyv8v22+j8oYh/CZlfP+12nizBzr3wNPNm0Eu8Q9cQ+5L1d1nnw==" hashValue="pbHhg2IB/+CXI8GN+NEkeqepVA/KzSXeOlNLme/MLlZb1JSQJnnebR78nln5dGEQGZ45IbYddNXAzwtiLsMfXQ==" algorithmName="SHA-512" password="CC35"/>
  <autoFilter ref="C79:K9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29" style="270" customWidth="1"/>
    <col min="2" max="2" width="1.664063" style="270" customWidth="1"/>
    <col min="3" max="4" width="5" style="270" customWidth="1"/>
    <col min="5" max="5" width="11.71" style="270" customWidth="1"/>
    <col min="6" max="6" width="9.14" style="270" customWidth="1"/>
    <col min="7" max="7" width="5" style="270" customWidth="1"/>
    <col min="8" max="8" width="77.86" style="270" customWidth="1"/>
    <col min="9" max="10" width="20" style="270" customWidth="1"/>
    <col min="11" max="11" width="1.664063" style="270" customWidth="1"/>
  </cols>
  <sheetData>
    <row r="1" ht="37.5" customHeight="1"/>
    <row r="2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4" customFormat="1" ht="45" customHeight="1">
      <c r="B3" s="274"/>
      <c r="C3" s="275" t="s">
        <v>433</v>
      </c>
      <c r="D3" s="275"/>
      <c r="E3" s="275"/>
      <c r="F3" s="275"/>
      <c r="G3" s="275"/>
      <c r="H3" s="275"/>
      <c r="I3" s="275"/>
      <c r="J3" s="275"/>
      <c r="K3" s="276"/>
    </row>
    <row r="4" ht="25.5" customHeight="1">
      <c r="B4" s="277"/>
      <c r="C4" s="278" t="s">
        <v>434</v>
      </c>
      <c r="D4" s="278"/>
      <c r="E4" s="278"/>
      <c r="F4" s="278"/>
      <c r="G4" s="278"/>
      <c r="H4" s="278"/>
      <c r="I4" s="278"/>
      <c r="J4" s="278"/>
      <c r="K4" s="279"/>
    </row>
    <row r="5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ht="15" customHeight="1">
      <c r="B6" s="277"/>
      <c r="C6" s="281" t="s">
        <v>435</v>
      </c>
      <c r="D6" s="281"/>
      <c r="E6" s="281"/>
      <c r="F6" s="281"/>
      <c r="G6" s="281"/>
      <c r="H6" s="281"/>
      <c r="I6" s="281"/>
      <c r="J6" s="281"/>
      <c r="K6" s="279"/>
    </row>
    <row r="7" ht="15" customHeight="1">
      <c r="B7" s="282"/>
      <c r="C7" s="281" t="s">
        <v>436</v>
      </c>
      <c r="D7" s="281"/>
      <c r="E7" s="281"/>
      <c r="F7" s="281"/>
      <c r="G7" s="281"/>
      <c r="H7" s="281"/>
      <c r="I7" s="281"/>
      <c r="J7" s="281"/>
      <c r="K7" s="279"/>
    </row>
    <row r="8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ht="15" customHeight="1">
      <c r="B9" s="282"/>
      <c r="C9" s="281" t="s">
        <v>437</v>
      </c>
      <c r="D9" s="281"/>
      <c r="E9" s="281"/>
      <c r="F9" s="281"/>
      <c r="G9" s="281"/>
      <c r="H9" s="281"/>
      <c r="I9" s="281"/>
      <c r="J9" s="281"/>
      <c r="K9" s="279"/>
    </row>
    <row r="10" ht="15" customHeight="1">
      <c r="B10" s="282"/>
      <c r="C10" s="281"/>
      <c r="D10" s="281" t="s">
        <v>438</v>
      </c>
      <c r="E10" s="281"/>
      <c r="F10" s="281"/>
      <c r="G10" s="281"/>
      <c r="H10" s="281"/>
      <c r="I10" s="281"/>
      <c r="J10" s="281"/>
      <c r="K10" s="279"/>
    </row>
    <row r="11" ht="15" customHeight="1">
      <c r="B11" s="282"/>
      <c r="C11" s="283"/>
      <c r="D11" s="281" t="s">
        <v>439</v>
      </c>
      <c r="E11" s="281"/>
      <c r="F11" s="281"/>
      <c r="G11" s="281"/>
      <c r="H11" s="281"/>
      <c r="I11" s="281"/>
      <c r="J11" s="281"/>
      <c r="K11" s="279"/>
    </row>
    <row r="12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ht="15" customHeight="1">
      <c r="B13" s="282"/>
      <c r="C13" s="283"/>
      <c r="D13" s="284" t="s">
        <v>440</v>
      </c>
      <c r="E13" s="281"/>
      <c r="F13" s="281"/>
      <c r="G13" s="281"/>
      <c r="H13" s="281"/>
      <c r="I13" s="281"/>
      <c r="J13" s="281"/>
      <c r="K13" s="279"/>
    </row>
    <row r="14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ht="15" customHeight="1">
      <c r="B15" s="282"/>
      <c r="C15" s="283"/>
      <c r="D15" s="281" t="s">
        <v>441</v>
      </c>
      <c r="E15" s="281"/>
      <c r="F15" s="281"/>
      <c r="G15" s="281"/>
      <c r="H15" s="281"/>
      <c r="I15" s="281"/>
      <c r="J15" s="281"/>
      <c r="K15" s="279"/>
    </row>
    <row r="16" ht="15" customHeight="1">
      <c r="B16" s="282"/>
      <c r="C16" s="283"/>
      <c r="D16" s="281" t="s">
        <v>442</v>
      </c>
      <c r="E16" s="281"/>
      <c r="F16" s="281"/>
      <c r="G16" s="281"/>
      <c r="H16" s="281"/>
      <c r="I16" s="281"/>
      <c r="J16" s="281"/>
      <c r="K16" s="279"/>
    </row>
    <row r="17" ht="15" customHeight="1">
      <c r="B17" s="282"/>
      <c r="C17" s="283"/>
      <c r="D17" s="281" t="s">
        <v>443</v>
      </c>
      <c r="E17" s="281"/>
      <c r="F17" s="281"/>
      <c r="G17" s="281"/>
      <c r="H17" s="281"/>
      <c r="I17" s="281"/>
      <c r="J17" s="281"/>
      <c r="K17" s="279"/>
    </row>
    <row r="18" ht="15" customHeight="1">
      <c r="B18" s="282"/>
      <c r="C18" s="283"/>
      <c r="D18" s="283"/>
      <c r="E18" s="285" t="s">
        <v>76</v>
      </c>
      <c r="F18" s="281" t="s">
        <v>444</v>
      </c>
      <c r="G18" s="281"/>
      <c r="H18" s="281"/>
      <c r="I18" s="281"/>
      <c r="J18" s="281"/>
      <c r="K18" s="279"/>
    </row>
    <row r="19" ht="15" customHeight="1">
      <c r="B19" s="282"/>
      <c r="C19" s="283"/>
      <c r="D19" s="283"/>
      <c r="E19" s="285" t="s">
        <v>445</v>
      </c>
      <c r="F19" s="281" t="s">
        <v>446</v>
      </c>
      <c r="G19" s="281"/>
      <c r="H19" s="281"/>
      <c r="I19" s="281"/>
      <c r="J19" s="281"/>
      <c r="K19" s="279"/>
    </row>
    <row r="20" ht="15" customHeight="1">
      <c r="B20" s="282"/>
      <c r="C20" s="283"/>
      <c r="D20" s="283"/>
      <c r="E20" s="285" t="s">
        <v>447</v>
      </c>
      <c r="F20" s="281" t="s">
        <v>448</v>
      </c>
      <c r="G20" s="281"/>
      <c r="H20" s="281"/>
      <c r="I20" s="281"/>
      <c r="J20" s="281"/>
      <c r="K20" s="279"/>
    </row>
    <row r="21" ht="15" customHeight="1">
      <c r="B21" s="282"/>
      <c r="C21" s="283"/>
      <c r="D21" s="283"/>
      <c r="E21" s="285" t="s">
        <v>83</v>
      </c>
      <c r="F21" s="281" t="s">
        <v>84</v>
      </c>
      <c r="G21" s="281"/>
      <c r="H21" s="281"/>
      <c r="I21" s="281"/>
      <c r="J21" s="281"/>
      <c r="K21" s="279"/>
    </row>
    <row r="22" ht="15" customHeight="1">
      <c r="B22" s="282"/>
      <c r="C22" s="283"/>
      <c r="D22" s="283"/>
      <c r="E22" s="285" t="s">
        <v>449</v>
      </c>
      <c r="F22" s="281" t="s">
        <v>450</v>
      </c>
      <c r="G22" s="281"/>
      <c r="H22" s="281"/>
      <c r="I22" s="281"/>
      <c r="J22" s="281"/>
      <c r="K22" s="279"/>
    </row>
    <row r="23" ht="15" customHeight="1">
      <c r="B23" s="282"/>
      <c r="C23" s="283"/>
      <c r="D23" s="283"/>
      <c r="E23" s="285" t="s">
        <v>451</v>
      </c>
      <c r="F23" s="281" t="s">
        <v>452</v>
      </c>
      <c r="G23" s="281"/>
      <c r="H23" s="281"/>
      <c r="I23" s="281"/>
      <c r="J23" s="281"/>
      <c r="K23" s="279"/>
    </row>
    <row r="24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ht="15" customHeight="1">
      <c r="B25" s="282"/>
      <c r="C25" s="281" t="s">
        <v>453</v>
      </c>
      <c r="D25" s="281"/>
      <c r="E25" s="281"/>
      <c r="F25" s="281"/>
      <c r="G25" s="281"/>
      <c r="H25" s="281"/>
      <c r="I25" s="281"/>
      <c r="J25" s="281"/>
      <c r="K25" s="279"/>
    </row>
    <row r="26" ht="15" customHeight="1">
      <c r="B26" s="282"/>
      <c r="C26" s="281" t="s">
        <v>454</v>
      </c>
      <c r="D26" s="281"/>
      <c r="E26" s="281"/>
      <c r="F26" s="281"/>
      <c r="G26" s="281"/>
      <c r="H26" s="281"/>
      <c r="I26" s="281"/>
      <c r="J26" s="281"/>
      <c r="K26" s="279"/>
    </row>
    <row r="27" ht="15" customHeight="1">
      <c r="B27" s="282"/>
      <c r="C27" s="281"/>
      <c r="D27" s="281" t="s">
        <v>455</v>
      </c>
      <c r="E27" s="281"/>
      <c r="F27" s="281"/>
      <c r="G27" s="281"/>
      <c r="H27" s="281"/>
      <c r="I27" s="281"/>
      <c r="J27" s="281"/>
      <c r="K27" s="279"/>
    </row>
    <row r="28" ht="15" customHeight="1">
      <c r="B28" s="282"/>
      <c r="C28" s="283"/>
      <c r="D28" s="281" t="s">
        <v>456</v>
      </c>
      <c r="E28" s="281"/>
      <c r="F28" s="281"/>
      <c r="G28" s="281"/>
      <c r="H28" s="281"/>
      <c r="I28" s="281"/>
      <c r="J28" s="281"/>
      <c r="K28" s="279"/>
    </row>
    <row r="29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ht="15" customHeight="1">
      <c r="B30" s="282"/>
      <c r="C30" s="283"/>
      <c r="D30" s="281" t="s">
        <v>457</v>
      </c>
      <c r="E30" s="281"/>
      <c r="F30" s="281"/>
      <c r="G30" s="281"/>
      <c r="H30" s="281"/>
      <c r="I30" s="281"/>
      <c r="J30" s="281"/>
      <c r="K30" s="279"/>
    </row>
    <row r="31" ht="15" customHeight="1">
      <c r="B31" s="282"/>
      <c r="C31" s="283"/>
      <c r="D31" s="281" t="s">
        <v>458</v>
      </c>
      <c r="E31" s="281"/>
      <c r="F31" s="281"/>
      <c r="G31" s="281"/>
      <c r="H31" s="281"/>
      <c r="I31" s="281"/>
      <c r="J31" s="281"/>
      <c r="K31" s="279"/>
    </row>
    <row r="32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ht="15" customHeight="1">
      <c r="B33" s="282"/>
      <c r="C33" s="283"/>
      <c r="D33" s="281" t="s">
        <v>459</v>
      </c>
      <c r="E33" s="281"/>
      <c r="F33" s="281"/>
      <c r="G33" s="281"/>
      <c r="H33" s="281"/>
      <c r="I33" s="281"/>
      <c r="J33" s="281"/>
      <c r="K33" s="279"/>
    </row>
    <row r="34" ht="15" customHeight="1">
      <c r="B34" s="282"/>
      <c r="C34" s="283"/>
      <c r="D34" s="281" t="s">
        <v>460</v>
      </c>
      <c r="E34" s="281"/>
      <c r="F34" s="281"/>
      <c r="G34" s="281"/>
      <c r="H34" s="281"/>
      <c r="I34" s="281"/>
      <c r="J34" s="281"/>
      <c r="K34" s="279"/>
    </row>
    <row r="35" ht="15" customHeight="1">
      <c r="B35" s="282"/>
      <c r="C35" s="283"/>
      <c r="D35" s="281" t="s">
        <v>461</v>
      </c>
      <c r="E35" s="281"/>
      <c r="F35" s="281"/>
      <c r="G35" s="281"/>
      <c r="H35" s="281"/>
      <c r="I35" s="281"/>
      <c r="J35" s="281"/>
      <c r="K35" s="279"/>
    </row>
    <row r="36" ht="15" customHeight="1">
      <c r="B36" s="282"/>
      <c r="C36" s="283"/>
      <c r="D36" s="281"/>
      <c r="E36" s="284" t="s">
        <v>94</v>
      </c>
      <c r="F36" s="281"/>
      <c r="G36" s="281" t="s">
        <v>462</v>
      </c>
      <c r="H36" s="281"/>
      <c r="I36" s="281"/>
      <c r="J36" s="281"/>
      <c r="K36" s="279"/>
    </row>
    <row r="37" ht="30.75" customHeight="1">
      <c r="B37" s="282"/>
      <c r="C37" s="283"/>
      <c r="D37" s="281"/>
      <c r="E37" s="284" t="s">
        <v>463</v>
      </c>
      <c r="F37" s="281"/>
      <c r="G37" s="281" t="s">
        <v>464</v>
      </c>
      <c r="H37" s="281"/>
      <c r="I37" s="281"/>
      <c r="J37" s="281"/>
      <c r="K37" s="279"/>
    </row>
    <row r="38" ht="15" customHeight="1">
      <c r="B38" s="282"/>
      <c r="C38" s="283"/>
      <c r="D38" s="281"/>
      <c r="E38" s="284" t="s">
        <v>50</v>
      </c>
      <c r="F38" s="281"/>
      <c r="G38" s="281" t="s">
        <v>465</v>
      </c>
      <c r="H38" s="281"/>
      <c r="I38" s="281"/>
      <c r="J38" s="281"/>
      <c r="K38" s="279"/>
    </row>
    <row r="39" ht="15" customHeight="1">
      <c r="B39" s="282"/>
      <c r="C39" s="283"/>
      <c r="D39" s="281"/>
      <c r="E39" s="284" t="s">
        <v>51</v>
      </c>
      <c r="F39" s="281"/>
      <c r="G39" s="281" t="s">
        <v>466</v>
      </c>
      <c r="H39" s="281"/>
      <c r="I39" s="281"/>
      <c r="J39" s="281"/>
      <c r="K39" s="279"/>
    </row>
    <row r="40" ht="15" customHeight="1">
      <c r="B40" s="282"/>
      <c r="C40" s="283"/>
      <c r="D40" s="281"/>
      <c r="E40" s="284" t="s">
        <v>95</v>
      </c>
      <c r="F40" s="281"/>
      <c r="G40" s="281" t="s">
        <v>467</v>
      </c>
      <c r="H40" s="281"/>
      <c r="I40" s="281"/>
      <c r="J40" s="281"/>
      <c r="K40" s="279"/>
    </row>
    <row r="41" ht="15" customHeight="1">
      <c r="B41" s="282"/>
      <c r="C41" s="283"/>
      <c r="D41" s="281"/>
      <c r="E41" s="284" t="s">
        <v>96</v>
      </c>
      <c r="F41" s="281"/>
      <c r="G41" s="281" t="s">
        <v>468</v>
      </c>
      <c r="H41" s="281"/>
      <c r="I41" s="281"/>
      <c r="J41" s="281"/>
      <c r="K41" s="279"/>
    </row>
    <row r="42" ht="15" customHeight="1">
      <c r="B42" s="282"/>
      <c r="C42" s="283"/>
      <c r="D42" s="281"/>
      <c r="E42" s="284" t="s">
        <v>469</v>
      </c>
      <c r="F42" s="281"/>
      <c r="G42" s="281" t="s">
        <v>470</v>
      </c>
      <c r="H42" s="281"/>
      <c r="I42" s="281"/>
      <c r="J42" s="281"/>
      <c r="K42" s="279"/>
    </row>
    <row r="43" ht="15" customHeight="1">
      <c r="B43" s="282"/>
      <c r="C43" s="283"/>
      <c r="D43" s="281"/>
      <c r="E43" s="284"/>
      <c r="F43" s="281"/>
      <c r="G43" s="281" t="s">
        <v>471</v>
      </c>
      <c r="H43" s="281"/>
      <c r="I43" s="281"/>
      <c r="J43" s="281"/>
      <c r="K43" s="279"/>
    </row>
    <row r="44" ht="15" customHeight="1">
      <c r="B44" s="282"/>
      <c r="C44" s="283"/>
      <c r="D44" s="281"/>
      <c r="E44" s="284" t="s">
        <v>472</v>
      </c>
      <c r="F44" s="281"/>
      <c r="G44" s="281" t="s">
        <v>473</v>
      </c>
      <c r="H44" s="281"/>
      <c r="I44" s="281"/>
      <c r="J44" s="281"/>
      <c r="K44" s="279"/>
    </row>
    <row r="45" ht="15" customHeight="1">
      <c r="B45" s="282"/>
      <c r="C45" s="283"/>
      <c r="D45" s="281"/>
      <c r="E45" s="284" t="s">
        <v>98</v>
      </c>
      <c r="F45" s="281"/>
      <c r="G45" s="281" t="s">
        <v>474</v>
      </c>
      <c r="H45" s="281"/>
      <c r="I45" s="281"/>
      <c r="J45" s="281"/>
      <c r="K45" s="279"/>
    </row>
    <row r="46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ht="15" customHeight="1">
      <c r="B47" s="282"/>
      <c r="C47" s="283"/>
      <c r="D47" s="281" t="s">
        <v>475</v>
      </c>
      <c r="E47" s="281"/>
      <c r="F47" s="281"/>
      <c r="G47" s="281"/>
      <c r="H47" s="281"/>
      <c r="I47" s="281"/>
      <c r="J47" s="281"/>
      <c r="K47" s="279"/>
    </row>
    <row r="48" ht="15" customHeight="1">
      <c r="B48" s="282"/>
      <c r="C48" s="283"/>
      <c r="D48" s="283"/>
      <c r="E48" s="281" t="s">
        <v>476</v>
      </c>
      <c r="F48" s="281"/>
      <c r="G48" s="281"/>
      <c r="H48" s="281"/>
      <c r="I48" s="281"/>
      <c r="J48" s="281"/>
      <c r="K48" s="279"/>
    </row>
    <row r="49" ht="15" customHeight="1">
      <c r="B49" s="282"/>
      <c r="C49" s="283"/>
      <c r="D49" s="283"/>
      <c r="E49" s="281" t="s">
        <v>477</v>
      </c>
      <c r="F49" s="281"/>
      <c r="G49" s="281"/>
      <c r="H49" s="281"/>
      <c r="I49" s="281"/>
      <c r="J49" s="281"/>
      <c r="K49" s="279"/>
    </row>
    <row r="50" ht="15" customHeight="1">
      <c r="B50" s="282"/>
      <c r="C50" s="283"/>
      <c r="D50" s="283"/>
      <c r="E50" s="281" t="s">
        <v>478</v>
      </c>
      <c r="F50" s="281"/>
      <c r="G50" s="281"/>
      <c r="H50" s="281"/>
      <c r="I50" s="281"/>
      <c r="J50" s="281"/>
      <c r="K50" s="279"/>
    </row>
    <row r="51" ht="15" customHeight="1">
      <c r="B51" s="282"/>
      <c r="C51" s="283"/>
      <c r="D51" s="281" t="s">
        <v>479</v>
      </c>
      <c r="E51" s="281"/>
      <c r="F51" s="281"/>
      <c r="G51" s="281"/>
      <c r="H51" s="281"/>
      <c r="I51" s="281"/>
      <c r="J51" s="281"/>
      <c r="K51" s="279"/>
    </row>
    <row r="52" ht="25.5" customHeight="1">
      <c r="B52" s="277"/>
      <c r="C52" s="278" t="s">
        <v>480</v>
      </c>
      <c r="D52" s="278"/>
      <c r="E52" s="278"/>
      <c r="F52" s="278"/>
      <c r="G52" s="278"/>
      <c r="H52" s="278"/>
      <c r="I52" s="278"/>
      <c r="J52" s="278"/>
      <c r="K52" s="279"/>
    </row>
    <row r="53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ht="15" customHeight="1">
      <c r="B54" s="277"/>
      <c r="C54" s="281" t="s">
        <v>481</v>
      </c>
      <c r="D54" s="281"/>
      <c r="E54" s="281"/>
      <c r="F54" s="281"/>
      <c r="G54" s="281"/>
      <c r="H54" s="281"/>
      <c r="I54" s="281"/>
      <c r="J54" s="281"/>
      <c r="K54" s="279"/>
    </row>
    <row r="55" ht="15" customHeight="1">
      <c r="B55" s="277"/>
      <c r="C55" s="281" t="s">
        <v>482</v>
      </c>
      <c r="D55" s="281"/>
      <c r="E55" s="281"/>
      <c r="F55" s="281"/>
      <c r="G55" s="281"/>
      <c r="H55" s="281"/>
      <c r="I55" s="281"/>
      <c r="J55" s="281"/>
      <c r="K55" s="279"/>
    </row>
    <row r="56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ht="15" customHeight="1">
      <c r="B57" s="277"/>
      <c r="C57" s="281" t="s">
        <v>483</v>
      </c>
      <c r="D57" s="281"/>
      <c r="E57" s="281"/>
      <c r="F57" s="281"/>
      <c r="G57" s="281"/>
      <c r="H57" s="281"/>
      <c r="I57" s="281"/>
      <c r="J57" s="281"/>
      <c r="K57" s="279"/>
    </row>
    <row r="58" ht="15" customHeight="1">
      <c r="B58" s="277"/>
      <c r="C58" s="283"/>
      <c r="D58" s="281" t="s">
        <v>484</v>
      </c>
      <c r="E58" s="281"/>
      <c r="F58" s="281"/>
      <c r="G58" s="281"/>
      <c r="H58" s="281"/>
      <c r="I58" s="281"/>
      <c r="J58" s="281"/>
      <c r="K58" s="279"/>
    </row>
    <row r="59" ht="15" customHeight="1">
      <c r="B59" s="277"/>
      <c r="C59" s="283"/>
      <c r="D59" s="281" t="s">
        <v>485</v>
      </c>
      <c r="E59" s="281"/>
      <c r="F59" s="281"/>
      <c r="G59" s="281"/>
      <c r="H59" s="281"/>
      <c r="I59" s="281"/>
      <c r="J59" s="281"/>
      <c r="K59" s="279"/>
    </row>
    <row r="60" ht="15" customHeight="1">
      <c r="B60" s="277"/>
      <c r="C60" s="283"/>
      <c r="D60" s="281" t="s">
        <v>486</v>
      </c>
      <c r="E60" s="281"/>
      <c r="F60" s="281"/>
      <c r="G60" s="281"/>
      <c r="H60" s="281"/>
      <c r="I60" s="281"/>
      <c r="J60" s="281"/>
      <c r="K60" s="279"/>
    </row>
    <row r="61" ht="15" customHeight="1">
      <c r="B61" s="277"/>
      <c r="C61" s="283"/>
      <c r="D61" s="281" t="s">
        <v>487</v>
      </c>
      <c r="E61" s="281"/>
      <c r="F61" s="281"/>
      <c r="G61" s="281"/>
      <c r="H61" s="281"/>
      <c r="I61" s="281"/>
      <c r="J61" s="281"/>
      <c r="K61" s="279"/>
    </row>
    <row r="62" ht="15" customHeight="1">
      <c r="B62" s="277"/>
      <c r="C62" s="283"/>
      <c r="D62" s="286" t="s">
        <v>488</v>
      </c>
      <c r="E62" s="286"/>
      <c r="F62" s="286"/>
      <c r="G62" s="286"/>
      <c r="H62" s="286"/>
      <c r="I62" s="286"/>
      <c r="J62" s="286"/>
      <c r="K62" s="279"/>
    </row>
    <row r="63" ht="15" customHeight="1">
      <c r="B63" s="277"/>
      <c r="C63" s="283"/>
      <c r="D63" s="281" t="s">
        <v>489</v>
      </c>
      <c r="E63" s="281"/>
      <c r="F63" s="281"/>
      <c r="G63" s="281"/>
      <c r="H63" s="281"/>
      <c r="I63" s="281"/>
      <c r="J63" s="281"/>
      <c r="K63" s="279"/>
    </row>
    <row r="64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ht="15" customHeight="1">
      <c r="B65" s="277"/>
      <c r="C65" s="283"/>
      <c r="D65" s="281" t="s">
        <v>490</v>
      </c>
      <c r="E65" s="281"/>
      <c r="F65" s="281"/>
      <c r="G65" s="281"/>
      <c r="H65" s="281"/>
      <c r="I65" s="281"/>
      <c r="J65" s="281"/>
      <c r="K65" s="279"/>
    </row>
    <row r="66" ht="15" customHeight="1">
      <c r="B66" s="277"/>
      <c r="C66" s="283"/>
      <c r="D66" s="286" t="s">
        <v>491</v>
      </c>
      <c r="E66" s="286"/>
      <c r="F66" s="286"/>
      <c r="G66" s="286"/>
      <c r="H66" s="286"/>
      <c r="I66" s="286"/>
      <c r="J66" s="286"/>
      <c r="K66" s="279"/>
    </row>
    <row r="67" ht="15" customHeight="1">
      <c r="B67" s="277"/>
      <c r="C67" s="283"/>
      <c r="D67" s="281" t="s">
        <v>492</v>
      </c>
      <c r="E67" s="281"/>
      <c r="F67" s="281"/>
      <c r="G67" s="281"/>
      <c r="H67" s="281"/>
      <c r="I67" s="281"/>
      <c r="J67" s="281"/>
      <c r="K67" s="279"/>
    </row>
    <row r="68" ht="15" customHeight="1">
      <c r="B68" s="277"/>
      <c r="C68" s="283"/>
      <c r="D68" s="281" t="s">
        <v>493</v>
      </c>
      <c r="E68" s="281"/>
      <c r="F68" s="281"/>
      <c r="G68" s="281"/>
      <c r="H68" s="281"/>
      <c r="I68" s="281"/>
      <c r="J68" s="281"/>
      <c r="K68" s="279"/>
    </row>
    <row r="69" ht="15" customHeight="1">
      <c r="B69" s="277"/>
      <c r="C69" s="283"/>
      <c r="D69" s="281" t="s">
        <v>494</v>
      </c>
      <c r="E69" s="281"/>
      <c r="F69" s="281"/>
      <c r="G69" s="281"/>
      <c r="H69" s="281"/>
      <c r="I69" s="281"/>
      <c r="J69" s="281"/>
      <c r="K69" s="279"/>
    </row>
    <row r="70" ht="15" customHeight="1">
      <c r="B70" s="277"/>
      <c r="C70" s="283"/>
      <c r="D70" s="281" t="s">
        <v>495</v>
      </c>
      <c r="E70" s="281"/>
      <c r="F70" s="281"/>
      <c r="G70" s="281"/>
      <c r="H70" s="281"/>
      <c r="I70" s="281"/>
      <c r="J70" s="281"/>
      <c r="K70" s="279"/>
    </row>
    <row r="7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ht="45" customHeight="1">
      <c r="B75" s="296"/>
      <c r="C75" s="297" t="s">
        <v>496</v>
      </c>
      <c r="D75" s="297"/>
      <c r="E75" s="297"/>
      <c r="F75" s="297"/>
      <c r="G75" s="297"/>
      <c r="H75" s="297"/>
      <c r="I75" s="297"/>
      <c r="J75" s="297"/>
      <c r="K75" s="298"/>
    </row>
    <row r="76" ht="17.25" customHeight="1">
      <c r="B76" s="296"/>
      <c r="C76" s="299" t="s">
        <v>497</v>
      </c>
      <c r="D76" s="299"/>
      <c r="E76" s="299"/>
      <c r="F76" s="299" t="s">
        <v>498</v>
      </c>
      <c r="G76" s="300"/>
      <c r="H76" s="299" t="s">
        <v>51</v>
      </c>
      <c r="I76" s="299" t="s">
        <v>54</v>
      </c>
      <c r="J76" s="299" t="s">
        <v>499</v>
      </c>
      <c r="K76" s="298"/>
    </row>
    <row r="77" ht="17.25" customHeight="1">
      <c r="B77" s="296"/>
      <c r="C77" s="301" t="s">
        <v>500</v>
      </c>
      <c r="D77" s="301"/>
      <c r="E77" s="301"/>
      <c r="F77" s="302" t="s">
        <v>501</v>
      </c>
      <c r="G77" s="303"/>
      <c r="H77" s="301"/>
      <c r="I77" s="301"/>
      <c r="J77" s="301" t="s">
        <v>502</v>
      </c>
      <c r="K77" s="298"/>
    </row>
    <row r="78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ht="15" customHeight="1">
      <c r="B79" s="296"/>
      <c r="C79" s="284" t="s">
        <v>50</v>
      </c>
      <c r="D79" s="304"/>
      <c r="E79" s="304"/>
      <c r="F79" s="306" t="s">
        <v>503</v>
      </c>
      <c r="G79" s="305"/>
      <c r="H79" s="284" t="s">
        <v>504</v>
      </c>
      <c r="I79" s="284" t="s">
        <v>505</v>
      </c>
      <c r="J79" s="284">
        <v>20</v>
      </c>
      <c r="K79" s="298"/>
    </row>
    <row r="80" ht="15" customHeight="1">
      <c r="B80" s="296"/>
      <c r="C80" s="284" t="s">
        <v>506</v>
      </c>
      <c r="D80" s="284"/>
      <c r="E80" s="284"/>
      <c r="F80" s="306" t="s">
        <v>503</v>
      </c>
      <c r="G80" s="305"/>
      <c r="H80" s="284" t="s">
        <v>507</v>
      </c>
      <c r="I80" s="284" t="s">
        <v>505</v>
      </c>
      <c r="J80" s="284">
        <v>120</v>
      </c>
      <c r="K80" s="298"/>
    </row>
    <row r="81" ht="15" customHeight="1">
      <c r="B81" s="307"/>
      <c r="C81" s="284" t="s">
        <v>508</v>
      </c>
      <c r="D81" s="284"/>
      <c r="E81" s="284"/>
      <c r="F81" s="306" t="s">
        <v>509</v>
      </c>
      <c r="G81" s="305"/>
      <c r="H81" s="284" t="s">
        <v>510</v>
      </c>
      <c r="I81" s="284" t="s">
        <v>505</v>
      </c>
      <c r="J81" s="284">
        <v>50</v>
      </c>
      <c r="K81" s="298"/>
    </row>
    <row r="82" ht="15" customHeight="1">
      <c r="B82" s="307"/>
      <c r="C82" s="284" t="s">
        <v>511</v>
      </c>
      <c r="D82" s="284"/>
      <c r="E82" s="284"/>
      <c r="F82" s="306" t="s">
        <v>503</v>
      </c>
      <c r="G82" s="305"/>
      <c r="H82" s="284" t="s">
        <v>512</v>
      </c>
      <c r="I82" s="284" t="s">
        <v>513</v>
      </c>
      <c r="J82" s="284"/>
      <c r="K82" s="298"/>
    </row>
    <row r="83" ht="15" customHeight="1">
      <c r="B83" s="307"/>
      <c r="C83" s="308" t="s">
        <v>514</v>
      </c>
      <c r="D83" s="308"/>
      <c r="E83" s="308"/>
      <c r="F83" s="309" t="s">
        <v>509</v>
      </c>
      <c r="G83" s="308"/>
      <c r="H83" s="308" t="s">
        <v>515</v>
      </c>
      <c r="I83" s="308" t="s">
        <v>505</v>
      </c>
      <c r="J83" s="308">
        <v>15</v>
      </c>
      <c r="K83" s="298"/>
    </row>
    <row r="84" ht="15" customHeight="1">
      <c r="B84" s="307"/>
      <c r="C84" s="308" t="s">
        <v>516</v>
      </c>
      <c r="D84" s="308"/>
      <c r="E84" s="308"/>
      <c r="F84" s="309" t="s">
        <v>509</v>
      </c>
      <c r="G84" s="308"/>
      <c r="H84" s="308" t="s">
        <v>517</v>
      </c>
      <c r="I84" s="308" t="s">
        <v>505</v>
      </c>
      <c r="J84" s="308">
        <v>15</v>
      </c>
      <c r="K84" s="298"/>
    </row>
    <row r="85" ht="15" customHeight="1">
      <c r="B85" s="307"/>
      <c r="C85" s="308" t="s">
        <v>518</v>
      </c>
      <c r="D85" s="308"/>
      <c r="E85" s="308"/>
      <c r="F85" s="309" t="s">
        <v>509</v>
      </c>
      <c r="G85" s="308"/>
      <c r="H85" s="308" t="s">
        <v>519</v>
      </c>
      <c r="I85" s="308" t="s">
        <v>505</v>
      </c>
      <c r="J85" s="308">
        <v>20</v>
      </c>
      <c r="K85" s="298"/>
    </row>
    <row r="86" ht="15" customHeight="1">
      <c r="B86" s="307"/>
      <c r="C86" s="308" t="s">
        <v>520</v>
      </c>
      <c r="D86" s="308"/>
      <c r="E86" s="308"/>
      <c r="F86" s="309" t="s">
        <v>509</v>
      </c>
      <c r="G86" s="308"/>
      <c r="H86" s="308" t="s">
        <v>521</v>
      </c>
      <c r="I86" s="308" t="s">
        <v>505</v>
      </c>
      <c r="J86" s="308">
        <v>20</v>
      </c>
      <c r="K86" s="298"/>
    </row>
    <row r="87" ht="15" customHeight="1">
      <c r="B87" s="307"/>
      <c r="C87" s="284" t="s">
        <v>522</v>
      </c>
      <c r="D87" s="284"/>
      <c r="E87" s="284"/>
      <c r="F87" s="306" t="s">
        <v>509</v>
      </c>
      <c r="G87" s="305"/>
      <c r="H87" s="284" t="s">
        <v>523</v>
      </c>
      <c r="I87" s="284" t="s">
        <v>505</v>
      </c>
      <c r="J87" s="284">
        <v>50</v>
      </c>
      <c r="K87" s="298"/>
    </row>
    <row r="88" ht="15" customHeight="1">
      <c r="B88" s="307"/>
      <c r="C88" s="284" t="s">
        <v>524</v>
      </c>
      <c r="D88" s="284"/>
      <c r="E88" s="284"/>
      <c r="F88" s="306" t="s">
        <v>509</v>
      </c>
      <c r="G88" s="305"/>
      <c r="H88" s="284" t="s">
        <v>525</v>
      </c>
      <c r="I88" s="284" t="s">
        <v>505</v>
      </c>
      <c r="J88" s="284">
        <v>20</v>
      </c>
      <c r="K88" s="298"/>
    </row>
    <row r="89" ht="15" customHeight="1">
      <c r="B89" s="307"/>
      <c r="C89" s="284" t="s">
        <v>526</v>
      </c>
      <c r="D89" s="284"/>
      <c r="E89" s="284"/>
      <c r="F89" s="306" t="s">
        <v>509</v>
      </c>
      <c r="G89" s="305"/>
      <c r="H89" s="284" t="s">
        <v>527</v>
      </c>
      <c r="I89" s="284" t="s">
        <v>505</v>
      </c>
      <c r="J89" s="284">
        <v>20</v>
      </c>
      <c r="K89" s="298"/>
    </row>
    <row r="90" ht="15" customHeight="1">
      <c r="B90" s="307"/>
      <c r="C90" s="284" t="s">
        <v>528</v>
      </c>
      <c r="D90" s="284"/>
      <c r="E90" s="284"/>
      <c r="F90" s="306" t="s">
        <v>509</v>
      </c>
      <c r="G90" s="305"/>
      <c r="H90" s="284" t="s">
        <v>529</v>
      </c>
      <c r="I90" s="284" t="s">
        <v>505</v>
      </c>
      <c r="J90" s="284">
        <v>50</v>
      </c>
      <c r="K90" s="298"/>
    </row>
    <row r="91" ht="15" customHeight="1">
      <c r="B91" s="307"/>
      <c r="C91" s="284" t="s">
        <v>530</v>
      </c>
      <c r="D91" s="284"/>
      <c r="E91" s="284"/>
      <c r="F91" s="306" t="s">
        <v>509</v>
      </c>
      <c r="G91" s="305"/>
      <c r="H91" s="284" t="s">
        <v>530</v>
      </c>
      <c r="I91" s="284" t="s">
        <v>505</v>
      </c>
      <c r="J91" s="284">
        <v>50</v>
      </c>
      <c r="K91" s="298"/>
    </row>
    <row r="92" ht="15" customHeight="1">
      <c r="B92" s="307"/>
      <c r="C92" s="284" t="s">
        <v>531</v>
      </c>
      <c r="D92" s="284"/>
      <c r="E92" s="284"/>
      <c r="F92" s="306" t="s">
        <v>509</v>
      </c>
      <c r="G92" s="305"/>
      <c r="H92" s="284" t="s">
        <v>532</v>
      </c>
      <c r="I92" s="284" t="s">
        <v>505</v>
      </c>
      <c r="J92" s="284">
        <v>255</v>
      </c>
      <c r="K92" s="298"/>
    </row>
    <row r="93" ht="15" customHeight="1">
      <c r="B93" s="307"/>
      <c r="C93" s="284" t="s">
        <v>533</v>
      </c>
      <c r="D93" s="284"/>
      <c r="E93" s="284"/>
      <c r="F93" s="306" t="s">
        <v>503</v>
      </c>
      <c r="G93" s="305"/>
      <c r="H93" s="284" t="s">
        <v>534</v>
      </c>
      <c r="I93" s="284" t="s">
        <v>535</v>
      </c>
      <c r="J93" s="284"/>
      <c r="K93" s="298"/>
    </row>
    <row r="94" ht="15" customHeight="1">
      <c r="B94" s="307"/>
      <c r="C94" s="284" t="s">
        <v>536</v>
      </c>
      <c r="D94" s="284"/>
      <c r="E94" s="284"/>
      <c r="F94" s="306" t="s">
        <v>503</v>
      </c>
      <c r="G94" s="305"/>
      <c r="H94" s="284" t="s">
        <v>537</v>
      </c>
      <c r="I94" s="284" t="s">
        <v>538</v>
      </c>
      <c r="J94" s="284"/>
      <c r="K94" s="298"/>
    </row>
    <row r="95" ht="15" customHeight="1">
      <c r="B95" s="307"/>
      <c r="C95" s="284" t="s">
        <v>539</v>
      </c>
      <c r="D95" s="284"/>
      <c r="E95" s="284"/>
      <c r="F95" s="306" t="s">
        <v>503</v>
      </c>
      <c r="G95" s="305"/>
      <c r="H95" s="284" t="s">
        <v>539</v>
      </c>
      <c r="I95" s="284" t="s">
        <v>538</v>
      </c>
      <c r="J95" s="284"/>
      <c r="K95" s="298"/>
    </row>
    <row r="96" ht="15" customHeight="1">
      <c r="B96" s="307"/>
      <c r="C96" s="284" t="s">
        <v>35</v>
      </c>
      <c r="D96" s="284"/>
      <c r="E96" s="284"/>
      <c r="F96" s="306" t="s">
        <v>503</v>
      </c>
      <c r="G96" s="305"/>
      <c r="H96" s="284" t="s">
        <v>540</v>
      </c>
      <c r="I96" s="284" t="s">
        <v>538</v>
      </c>
      <c r="J96" s="284"/>
      <c r="K96" s="298"/>
    </row>
    <row r="97" ht="15" customHeight="1">
      <c r="B97" s="307"/>
      <c r="C97" s="284" t="s">
        <v>45</v>
      </c>
      <c r="D97" s="284"/>
      <c r="E97" s="284"/>
      <c r="F97" s="306" t="s">
        <v>503</v>
      </c>
      <c r="G97" s="305"/>
      <c r="H97" s="284" t="s">
        <v>541</v>
      </c>
      <c r="I97" s="284" t="s">
        <v>538</v>
      </c>
      <c r="J97" s="284"/>
      <c r="K97" s="298"/>
    </row>
    <row r="98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ht="45" customHeight="1">
      <c r="B102" s="296"/>
      <c r="C102" s="297" t="s">
        <v>542</v>
      </c>
      <c r="D102" s="297"/>
      <c r="E102" s="297"/>
      <c r="F102" s="297"/>
      <c r="G102" s="297"/>
      <c r="H102" s="297"/>
      <c r="I102" s="297"/>
      <c r="J102" s="297"/>
      <c r="K102" s="298"/>
    </row>
    <row r="103" ht="17.25" customHeight="1">
      <c r="B103" s="296"/>
      <c r="C103" s="299" t="s">
        <v>497</v>
      </c>
      <c r="D103" s="299"/>
      <c r="E103" s="299"/>
      <c r="F103" s="299" t="s">
        <v>498</v>
      </c>
      <c r="G103" s="300"/>
      <c r="H103" s="299" t="s">
        <v>51</v>
      </c>
      <c r="I103" s="299" t="s">
        <v>54</v>
      </c>
      <c r="J103" s="299" t="s">
        <v>499</v>
      </c>
      <c r="K103" s="298"/>
    </row>
    <row r="104" ht="17.25" customHeight="1">
      <c r="B104" s="296"/>
      <c r="C104" s="301" t="s">
        <v>500</v>
      </c>
      <c r="D104" s="301"/>
      <c r="E104" s="301"/>
      <c r="F104" s="302" t="s">
        <v>501</v>
      </c>
      <c r="G104" s="303"/>
      <c r="H104" s="301"/>
      <c r="I104" s="301"/>
      <c r="J104" s="301" t="s">
        <v>502</v>
      </c>
      <c r="K104" s="298"/>
    </row>
    <row r="105" ht="5.25" customHeight="1">
      <c r="B105" s="296"/>
      <c r="C105" s="299"/>
      <c r="D105" s="299"/>
      <c r="E105" s="299"/>
      <c r="F105" s="299"/>
      <c r="G105" s="315"/>
      <c r="H105" s="299"/>
      <c r="I105" s="299"/>
      <c r="J105" s="299"/>
      <c r="K105" s="298"/>
    </row>
    <row r="106" ht="15" customHeight="1">
      <c r="B106" s="296"/>
      <c r="C106" s="284" t="s">
        <v>50</v>
      </c>
      <c r="D106" s="304"/>
      <c r="E106" s="304"/>
      <c r="F106" s="306" t="s">
        <v>503</v>
      </c>
      <c r="G106" s="315"/>
      <c r="H106" s="284" t="s">
        <v>543</v>
      </c>
      <c r="I106" s="284" t="s">
        <v>505</v>
      </c>
      <c r="J106" s="284">
        <v>20</v>
      </c>
      <c r="K106" s="298"/>
    </row>
    <row r="107" ht="15" customHeight="1">
      <c r="B107" s="296"/>
      <c r="C107" s="284" t="s">
        <v>506</v>
      </c>
      <c r="D107" s="284"/>
      <c r="E107" s="284"/>
      <c r="F107" s="306" t="s">
        <v>503</v>
      </c>
      <c r="G107" s="284"/>
      <c r="H107" s="284" t="s">
        <v>543</v>
      </c>
      <c r="I107" s="284" t="s">
        <v>505</v>
      </c>
      <c r="J107" s="284">
        <v>120</v>
      </c>
      <c r="K107" s="298"/>
    </row>
    <row r="108" ht="15" customHeight="1">
      <c r="B108" s="307"/>
      <c r="C108" s="284" t="s">
        <v>508</v>
      </c>
      <c r="D108" s="284"/>
      <c r="E108" s="284"/>
      <c r="F108" s="306" t="s">
        <v>509</v>
      </c>
      <c r="G108" s="284"/>
      <c r="H108" s="284" t="s">
        <v>543</v>
      </c>
      <c r="I108" s="284" t="s">
        <v>505</v>
      </c>
      <c r="J108" s="284">
        <v>50</v>
      </c>
      <c r="K108" s="298"/>
    </row>
    <row r="109" ht="15" customHeight="1">
      <c r="B109" s="307"/>
      <c r="C109" s="284" t="s">
        <v>511</v>
      </c>
      <c r="D109" s="284"/>
      <c r="E109" s="284"/>
      <c r="F109" s="306" t="s">
        <v>503</v>
      </c>
      <c r="G109" s="284"/>
      <c r="H109" s="284" t="s">
        <v>543</v>
      </c>
      <c r="I109" s="284" t="s">
        <v>513</v>
      </c>
      <c r="J109" s="284"/>
      <c r="K109" s="298"/>
    </row>
    <row r="110" ht="15" customHeight="1">
      <c r="B110" s="307"/>
      <c r="C110" s="284" t="s">
        <v>522</v>
      </c>
      <c r="D110" s="284"/>
      <c r="E110" s="284"/>
      <c r="F110" s="306" t="s">
        <v>509</v>
      </c>
      <c r="G110" s="284"/>
      <c r="H110" s="284" t="s">
        <v>543</v>
      </c>
      <c r="I110" s="284" t="s">
        <v>505</v>
      </c>
      <c r="J110" s="284">
        <v>50</v>
      </c>
      <c r="K110" s="298"/>
    </row>
    <row r="111" ht="15" customHeight="1">
      <c r="B111" s="307"/>
      <c r="C111" s="284" t="s">
        <v>530</v>
      </c>
      <c r="D111" s="284"/>
      <c r="E111" s="284"/>
      <c r="F111" s="306" t="s">
        <v>509</v>
      </c>
      <c r="G111" s="284"/>
      <c r="H111" s="284" t="s">
        <v>543</v>
      </c>
      <c r="I111" s="284" t="s">
        <v>505</v>
      </c>
      <c r="J111" s="284">
        <v>50</v>
      </c>
      <c r="K111" s="298"/>
    </row>
    <row r="112" ht="15" customHeight="1">
      <c r="B112" s="307"/>
      <c r="C112" s="284" t="s">
        <v>528</v>
      </c>
      <c r="D112" s="284"/>
      <c r="E112" s="284"/>
      <c r="F112" s="306" t="s">
        <v>509</v>
      </c>
      <c r="G112" s="284"/>
      <c r="H112" s="284" t="s">
        <v>543</v>
      </c>
      <c r="I112" s="284" t="s">
        <v>505</v>
      </c>
      <c r="J112" s="284">
        <v>50</v>
      </c>
      <c r="K112" s="298"/>
    </row>
    <row r="113" ht="15" customHeight="1">
      <c r="B113" s="307"/>
      <c r="C113" s="284" t="s">
        <v>50</v>
      </c>
      <c r="D113" s="284"/>
      <c r="E113" s="284"/>
      <c r="F113" s="306" t="s">
        <v>503</v>
      </c>
      <c r="G113" s="284"/>
      <c r="H113" s="284" t="s">
        <v>544</v>
      </c>
      <c r="I113" s="284" t="s">
        <v>505</v>
      </c>
      <c r="J113" s="284">
        <v>20</v>
      </c>
      <c r="K113" s="298"/>
    </row>
    <row r="114" ht="15" customHeight="1">
      <c r="B114" s="307"/>
      <c r="C114" s="284" t="s">
        <v>545</v>
      </c>
      <c r="D114" s="284"/>
      <c r="E114" s="284"/>
      <c r="F114" s="306" t="s">
        <v>503</v>
      </c>
      <c r="G114" s="284"/>
      <c r="H114" s="284" t="s">
        <v>546</v>
      </c>
      <c r="I114" s="284" t="s">
        <v>505</v>
      </c>
      <c r="J114" s="284">
        <v>120</v>
      </c>
      <c r="K114" s="298"/>
    </row>
    <row r="115" ht="15" customHeight="1">
      <c r="B115" s="307"/>
      <c r="C115" s="284" t="s">
        <v>35</v>
      </c>
      <c r="D115" s="284"/>
      <c r="E115" s="284"/>
      <c r="F115" s="306" t="s">
        <v>503</v>
      </c>
      <c r="G115" s="284"/>
      <c r="H115" s="284" t="s">
        <v>547</v>
      </c>
      <c r="I115" s="284" t="s">
        <v>538</v>
      </c>
      <c r="J115" s="284"/>
      <c r="K115" s="298"/>
    </row>
    <row r="116" ht="15" customHeight="1">
      <c r="B116" s="307"/>
      <c r="C116" s="284" t="s">
        <v>45</v>
      </c>
      <c r="D116" s="284"/>
      <c r="E116" s="284"/>
      <c r="F116" s="306" t="s">
        <v>503</v>
      </c>
      <c r="G116" s="284"/>
      <c r="H116" s="284" t="s">
        <v>548</v>
      </c>
      <c r="I116" s="284" t="s">
        <v>538</v>
      </c>
      <c r="J116" s="284"/>
      <c r="K116" s="298"/>
    </row>
    <row r="117" ht="15" customHeight="1">
      <c r="B117" s="307"/>
      <c r="C117" s="284" t="s">
        <v>54</v>
      </c>
      <c r="D117" s="284"/>
      <c r="E117" s="284"/>
      <c r="F117" s="306" t="s">
        <v>503</v>
      </c>
      <c r="G117" s="284"/>
      <c r="H117" s="284" t="s">
        <v>549</v>
      </c>
      <c r="I117" s="284" t="s">
        <v>550</v>
      </c>
      <c r="J117" s="284"/>
      <c r="K117" s="298"/>
    </row>
    <row r="118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ht="18.75" customHeight="1">
      <c r="B119" s="317"/>
      <c r="C119" s="281"/>
      <c r="D119" s="281"/>
      <c r="E119" s="281"/>
      <c r="F119" s="318"/>
      <c r="G119" s="281"/>
      <c r="H119" s="281"/>
      <c r="I119" s="281"/>
      <c r="J119" s="281"/>
      <c r="K119" s="317"/>
    </row>
    <row r="120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ht="45" customHeight="1">
      <c r="B122" s="322"/>
      <c r="C122" s="275" t="s">
        <v>551</v>
      </c>
      <c r="D122" s="275"/>
      <c r="E122" s="275"/>
      <c r="F122" s="275"/>
      <c r="G122" s="275"/>
      <c r="H122" s="275"/>
      <c r="I122" s="275"/>
      <c r="J122" s="275"/>
      <c r="K122" s="323"/>
    </row>
    <row r="123" ht="17.25" customHeight="1">
      <c r="B123" s="324"/>
      <c r="C123" s="299" t="s">
        <v>497</v>
      </c>
      <c r="D123" s="299"/>
      <c r="E123" s="299"/>
      <c r="F123" s="299" t="s">
        <v>498</v>
      </c>
      <c r="G123" s="300"/>
      <c r="H123" s="299" t="s">
        <v>51</v>
      </c>
      <c r="I123" s="299" t="s">
        <v>54</v>
      </c>
      <c r="J123" s="299" t="s">
        <v>499</v>
      </c>
      <c r="K123" s="325"/>
    </row>
    <row r="124" ht="17.25" customHeight="1">
      <c r="B124" s="324"/>
      <c r="C124" s="301" t="s">
        <v>500</v>
      </c>
      <c r="D124" s="301"/>
      <c r="E124" s="301"/>
      <c r="F124" s="302" t="s">
        <v>501</v>
      </c>
      <c r="G124" s="303"/>
      <c r="H124" s="301"/>
      <c r="I124" s="301"/>
      <c r="J124" s="301" t="s">
        <v>502</v>
      </c>
      <c r="K124" s="325"/>
    </row>
    <row r="125" ht="5.25" customHeight="1">
      <c r="B125" s="326"/>
      <c r="C125" s="304"/>
      <c r="D125" s="304"/>
      <c r="E125" s="304"/>
      <c r="F125" s="304"/>
      <c r="G125" s="284"/>
      <c r="H125" s="304"/>
      <c r="I125" s="304"/>
      <c r="J125" s="304"/>
      <c r="K125" s="327"/>
    </row>
    <row r="126" ht="15" customHeight="1">
      <c r="B126" s="326"/>
      <c r="C126" s="284" t="s">
        <v>506</v>
      </c>
      <c r="D126" s="304"/>
      <c r="E126" s="304"/>
      <c r="F126" s="306" t="s">
        <v>503</v>
      </c>
      <c r="G126" s="284"/>
      <c r="H126" s="284" t="s">
        <v>543</v>
      </c>
      <c r="I126" s="284" t="s">
        <v>505</v>
      </c>
      <c r="J126" s="284">
        <v>120</v>
      </c>
      <c r="K126" s="328"/>
    </row>
    <row r="127" ht="15" customHeight="1">
      <c r="B127" s="326"/>
      <c r="C127" s="284" t="s">
        <v>552</v>
      </c>
      <c r="D127" s="284"/>
      <c r="E127" s="284"/>
      <c r="F127" s="306" t="s">
        <v>503</v>
      </c>
      <c r="G127" s="284"/>
      <c r="H127" s="284" t="s">
        <v>553</v>
      </c>
      <c r="I127" s="284" t="s">
        <v>505</v>
      </c>
      <c r="J127" s="284" t="s">
        <v>554</v>
      </c>
      <c r="K127" s="328"/>
    </row>
    <row r="128" ht="15" customHeight="1">
      <c r="B128" s="326"/>
      <c r="C128" s="284" t="s">
        <v>451</v>
      </c>
      <c r="D128" s="284"/>
      <c r="E128" s="284"/>
      <c r="F128" s="306" t="s">
        <v>503</v>
      </c>
      <c r="G128" s="284"/>
      <c r="H128" s="284" t="s">
        <v>555</v>
      </c>
      <c r="I128" s="284" t="s">
        <v>505</v>
      </c>
      <c r="J128" s="284" t="s">
        <v>554</v>
      </c>
      <c r="K128" s="328"/>
    </row>
    <row r="129" ht="15" customHeight="1">
      <c r="B129" s="326"/>
      <c r="C129" s="284" t="s">
        <v>514</v>
      </c>
      <c r="D129" s="284"/>
      <c r="E129" s="284"/>
      <c r="F129" s="306" t="s">
        <v>509</v>
      </c>
      <c r="G129" s="284"/>
      <c r="H129" s="284" t="s">
        <v>515</v>
      </c>
      <c r="I129" s="284" t="s">
        <v>505</v>
      </c>
      <c r="J129" s="284">
        <v>15</v>
      </c>
      <c r="K129" s="328"/>
    </row>
    <row r="130" ht="15" customHeight="1">
      <c r="B130" s="326"/>
      <c r="C130" s="308" t="s">
        <v>516</v>
      </c>
      <c r="D130" s="308"/>
      <c r="E130" s="308"/>
      <c r="F130" s="309" t="s">
        <v>509</v>
      </c>
      <c r="G130" s="308"/>
      <c r="H130" s="308" t="s">
        <v>517</v>
      </c>
      <c r="I130" s="308" t="s">
        <v>505</v>
      </c>
      <c r="J130" s="308">
        <v>15</v>
      </c>
      <c r="K130" s="328"/>
    </row>
    <row r="131" ht="15" customHeight="1">
      <c r="B131" s="326"/>
      <c r="C131" s="308" t="s">
        <v>518</v>
      </c>
      <c r="D131" s="308"/>
      <c r="E131" s="308"/>
      <c r="F131" s="309" t="s">
        <v>509</v>
      </c>
      <c r="G131" s="308"/>
      <c r="H131" s="308" t="s">
        <v>519</v>
      </c>
      <c r="I131" s="308" t="s">
        <v>505</v>
      </c>
      <c r="J131" s="308">
        <v>20</v>
      </c>
      <c r="K131" s="328"/>
    </row>
    <row r="132" ht="15" customHeight="1">
      <c r="B132" s="326"/>
      <c r="C132" s="308" t="s">
        <v>520</v>
      </c>
      <c r="D132" s="308"/>
      <c r="E132" s="308"/>
      <c r="F132" s="309" t="s">
        <v>509</v>
      </c>
      <c r="G132" s="308"/>
      <c r="H132" s="308" t="s">
        <v>521</v>
      </c>
      <c r="I132" s="308" t="s">
        <v>505</v>
      </c>
      <c r="J132" s="308">
        <v>20</v>
      </c>
      <c r="K132" s="328"/>
    </row>
    <row r="133" ht="15" customHeight="1">
      <c r="B133" s="326"/>
      <c r="C133" s="284" t="s">
        <v>508</v>
      </c>
      <c r="D133" s="284"/>
      <c r="E133" s="284"/>
      <c r="F133" s="306" t="s">
        <v>509</v>
      </c>
      <c r="G133" s="284"/>
      <c r="H133" s="284" t="s">
        <v>543</v>
      </c>
      <c r="I133" s="284" t="s">
        <v>505</v>
      </c>
      <c r="J133" s="284">
        <v>50</v>
      </c>
      <c r="K133" s="328"/>
    </row>
    <row r="134" ht="15" customHeight="1">
      <c r="B134" s="326"/>
      <c r="C134" s="284" t="s">
        <v>522</v>
      </c>
      <c r="D134" s="284"/>
      <c r="E134" s="284"/>
      <c r="F134" s="306" t="s">
        <v>509</v>
      </c>
      <c r="G134" s="284"/>
      <c r="H134" s="284" t="s">
        <v>543</v>
      </c>
      <c r="I134" s="284" t="s">
        <v>505</v>
      </c>
      <c r="J134" s="284">
        <v>50</v>
      </c>
      <c r="K134" s="328"/>
    </row>
    <row r="135" ht="15" customHeight="1">
      <c r="B135" s="326"/>
      <c r="C135" s="284" t="s">
        <v>528</v>
      </c>
      <c r="D135" s="284"/>
      <c r="E135" s="284"/>
      <c r="F135" s="306" t="s">
        <v>509</v>
      </c>
      <c r="G135" s="284"/>
      <c r="H135" s="284" t="s">
        <v>543</v>
      </c>
      <c r="I135" s="284" t="s">
        <v>505</v>
      </c>
      <c r="J135" s="284">
        <v>50</v>
      </c>
      <c r="K135" s="328"/>
    </row>
    <row r="136" ht="15" customHeight="1">
      <c r="B136" s="326"/>
      <c r="C136" s="284" t="s">
        <v>530</v>
      </c>
      <c r="D136" s="284"/>
      <c r="E136" s="284"/>
      <c r="F136" s="306" t="s">
        <v>509</v>
      </c>
      <c r="G136" s="284"/>
      <c r="H136" s="284" t="s">
        <v>543</v>
      </c>
      <c r="I136" s="284" t="s">
        <v>505</v>
      </c>
      <c r="J136" s="284">
        <v>50</v>
      </c>
      <c r="K136" s="328"/>
    </row>
    <row r="137" ht="15" customHeight="1">
      <c r="B137" s="326"/>
      <c r="C137" s="284" t="s">
        <v>531</v>
      </c>
      <c r="D137" s="284"/>
      <c r="E137" s="284"/>
      <c r="F137" s="306" t="s">
        <v>509</v>
      </c>
      <c r="G137" s="284"/>
      <c r="H137" s="284" t="s">
        <v>556</v>
      </c>
      <c r="I137" s="284" t="s">
        <v>505</v>
      </c>
      <c r="J137" s="284">
        <v>255</v>
      </c>
      <c r="K137" s="328"/>
    </row>
    <row r="138" ht="15" customHeight="1">
      <c r="B138" s="326"/>
      <c r="C138" s="284" t="s">
        <v>533</v>
      </c>
      <c r="D138" s="284"/>
      <c r="E138" s="284"/>
      <c r="F138" s="306" t="s">
        <v>503</v>
      </c>
      <c r="G138" s="284"/>
      <c r="H138" s="284" t="s">
        <v>557</v>
      </c>
      <c r="I138" s="284" t="s">
        <v>535</v>
      </c>
      <c r="J138" s="284"/>
      <c r="K138" s="328"/>
    </row>
    <row r="139" ht="15" customHeight="1">
      <c r="B139" s="326"/>
      <c r="C139" s="284" t="s">
        <v>536</v>
      </c>
      <c r="D139" s="284"/>
      <c r="E139" s="284"/>
      <c r="F139" s="306" t="s">
        <v>503</v>
      </c>
      <c r="G139" s="284"/>
      <c r="H139" s="284" t="s">
        <v>558</v>
      </c>
      <c r="I139" s="284" t="s">
        <v>538</v>
      </c>
      <c r="J139" s="284"/>
      <c r="K139" s="328"/>
    </row>
    <row r="140" ht="15" customHeight="1">
      <c r="B140" s="326"/>
      <c r="C140" s="284" t="s">
        <v>539</v>
      </c>
      <c r="D140" s="284"/>
      <c r="E140" s="284"/>
      <c r="F140" s="306" t="s">
        <v>503</v>
      </c>
      <c r="G140" s="284"/>
      <c r="H140" s="284" t="s">
        <v>539</v>
      </c>
      <c r="I140" s="284" t="s">
        <v>538</v>
      </c>
      <c r="J140" s="284"/>
      <c r="K140" s="328"/>
    </row>
    <row r="141" ht="15" customHeight="1">
      <c r="B141" s="326"/>
      <c r="C141" s="284" t="s">
        <v>35</v>
      </c>
      <c r="D141" s="284"/>
      <c r="E141" s="284"/>
      <c r="F141" s="306" t="s">
        <v>503</v>
      </c>
      <c r="G141" s="284"/>
      <c r="H141" s="284" t="s">
        <v>559</v>
      </c>
      <c r="I141" s="284" t="s">
        <v>538</v>
      </c>
      <c r="J141" s="284"/>
      <c r="K141" s="328"/>
    </row>
    <row r="142" ht="15" customHeight="1">
      <c r="B142" s="326"/>
      <c r="C142" s="284" t="s">
        <v>560</v>
      </c>
      <c r="D142" s="284"/>
      <c r="E142" s="284"/>
      <c r="F142" s="306" t="s">
        <v>503</v>
      </c>
      <c r="G142" s="284"/>
      <c r="H142" s="284" t="s">
        <v>561</v>
      </c>
      <c r="I142" s="284" t="s">
        <v>538</v>
      </c>
      <c r="J142" s="284"/>
      <c r="K142" s="328"/>
    </row>
    <row r="143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ht="18.75" customHeight="1">
      <c r="B144" s="281"/>
      <c r="C144" s="281"/>
      <c r="D144" s="281"/>
      <c r="E144" s="281"/>
      <c r="F144" s="318"/>
      <c r="G144" s="281"/>
      <c r="H144" s="281"/>
      <c r="I144" s="281"/>
      <c r="J144" s="281"/>
      <c r="K144" s="281"/>
    </row>
    <row r="145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ht="45" customHeight="1">
      <c r="B147" s="296"/>
      <c r="C147" s="297" t="s">
        <v>562</v>
      </c>
      <c r="D147" s="297"/>
      <c r="E147" s="297"/>
      <c r="F147" s="297"/>
      <c r="G147" s="297"/>
      <c r="H147" s="297"/>
      <c r="I147" s="297"/>
      <c r="J147" s="297"/>
      <c r="K147" s="298"/>
    </row>
    <row r="148" ht="17.25" customHeight="1">
      <c r="B148" s="296"/>
      <c r="C148" s="299" t="s">
        <v>497</v>
      </c>
      <c r="D148" s="299"/>
      <c r="E148" s="299"/>
      <c r="F148" s="299" t="s">
        <v>498</v>
      </c>
      <c r="G148" s="300"/>
      <c r="H148" s="299" t="s">
        <v>51</v>
      </c>
      <c r="I148" s="299" t="s">
        <v>54</v>
      </c>
      <c r="J148" s="299" t="s">
        <v>499</v>
      </c>
      <c r="K148" s="298"/>
    </row>
    <row r="149" ht="17.25" customHeight="1">
      <c r="B149" s="296"/>
      <c r="C149" s="301" t="s">
        <v>500</v>
      </c>
      <c r="D149" s="301"/>
      <c r="E149" s="301"/>
      <c r="F149" s="302" t="s">
        <v>501</v>
      </c>
      <c r="G149" s="303"/>
      <c r="H149" s="301"/>
      <c r="I149" s="301"/>
      <c r="J149" s="301" t="s">
        <v>502</v>
      </c>
      <c r="K149" s="298"/>
    </row>
    <row r="150" ht="5.25" customHeight="1">
      <c r="B150" s="307"/>
      <c r="C150" s="304"/>
      <c r="D150" s="304"/>
      <c r="E150" s="304"/>
      <c r="F150" s="304"/>
      <c r="G150" s="305"/>
      <c r="H150" s="304"/>
      <c r="I150" s="304"/>
      <c r="J150" s="304"/>
      <c r="K150" s="328"/>
    </row>
    <row r="151" ht="15" customHeight="1">
      <c r="B151" s="307"/>
      <c r="C151" s="332" t="s">
        <v>506</v>
      </c>
      <c r="D151" s="284"/>
      <c r="E151" s="284"/>
      <c r="F151" s="333" t="s">
        <v>503</v>
      </c>
      <c r="G151" s="284"/>
      <c r="H151" s="332" t="s">
        <v>543</v>
      </c>
      <c r="I151" s="332" t="s">
        <v>505</v>
      </c>
      <c r="J151" s="332">
        <v>120</v>
      </c>
      <c r="K151" s="328"/>
    </row>
    <row r="152" ht="15" customHeight="1">
      <c r="B152" s="307"/>
      <c r="C152" s="332" t="s">
        <v>552</v>
      </c>
      <c r="D152" s="284"/>
      <c r="E152" s="284"/>
      <c r="F152" s="333" t="s">
        <v>503</v>
      </c>
      <c r="G152" s="284"/>
      <c r="H152" s="332" t="s">
        <v>563</v>
      </c>
      <c r="I152" s="332" t="s">
        <v>505</v>
      </c>
      <c r="J152" s="332" t="s">
        <v>554</v>
      </c>
      <c r="K152" s="328"/>
    </row>
    <row r="153" ht="15" customHeight="1">
      <c r="B153" s="307"/>
      <c r="C153" s="332" t="s">
        <v>451</v>
      </c>
      <c r="D153" s="284"/>
      <c r="E153" s="284"/>
      <c r="F153" s="333" t="s">
        <v>503</v>
      </c>
      <c r="G153" s="284"/>
      <c r="H153" s="332" t="s">
        <v>564</v>
      </c>
      <c r="I153" s="332" t="s">
        <v>505</v>
      </c>
      <c r="J153" s="332" t="s">
        <v>554</v>
      </c>
      <c r="K153" s="328"/>
    </row>
    <row r="154" ht="15" customHeight="1">
      <c r="B154" s="307"/>
      <c r="C154" s="332" t="s">
        <v>508</v>
      </c>
      <c r="D154" s="284"/>
      <c r="E154" s="284"/>
      <c r="F154" s="333" t="s">
        <v>509</v>
      </c>
      <c r="G154" s="284"/>
      <c r="H154" s="332" t="s">
        <v>543</v>
      </c>
      <c r="I154" s="332" t="s">
        <v>505</v>
      </c>
      <c r="J154" s="332">
        <v>50</v>
      </c>
      <c r="K154" s="328"/>
    </row>
    <row r="155" ht="15" customHeight="1">
      <c r="B155" s="307"/>
      <c r="C155" s="332" t="s">
        <v>511</v>
      </c>
      <c r="D155" s="284"/>
      <c r="E155" s="284"/>
      <c r="F155" s="333" t="s">
        <v>503</v>
      </c>
      <c r="G155" s="284"/>
      <c r="H155" s="332" t="s">
        <v>543</v>
      </c>
      <c r="I155" s="332" t="s">
        <v>513</v>
      </c>
      <c r="J155" s="332"/>
      <c r="K155" s="328"/>
    </row>
    <row r="156" ht="15" customHeight="1">
      <c r="B156" s="307"/>
      <c r="C156" s="332" t="s">
        <v>522</v>
      </c>
      <c r="D156" s="284"/>
      <c r="E156" s="284"/>
      <c r="F156" s="333" t="s">
        <v>509</v>
      </c>
      <c r="G156" s="284"/>
      <c r="H156" s="332" t="s">
        <v>543</v>
      </c>
      <c r="I156" s="332" t="s">
        <v>505</v>
      </c>
      <c r="J156" s="332">
        <v>50</v>
      </c>
      <c r="K156" s="328"/>
    </row>
    <row r="157" ht="15" customHeight="1">
      <c r="B157" s="307"/>
      <c r="C157" s="332" t="s">
        <v>530</v>
      </c>
      <c r="D157" s="284"/>
      <c r="E157" s="284"/>
      <c r="F157" s="333" t="s">
        <v>509</v>
      </c>
      <c r="G157" s="284"/>
      <c r="H157" s="332" t="s">
        <v>543</v>
      </c>
      <c r="I157" s="332" t="s">
        <v>505</v>
      </c>
      <c r="J157" s="332">
        <v>50</v>
      </c>
      <c r="K157" s="328"/>
    </row>
    <row r="158" ht="15" customHeight="1">
      <c r="B158" s="307"/>
      <c r="C158" s="332" t="s">
        <v>528</v>
      </c>
      <c r="D158" s="284"/>
      <c r="E158" s="284"/>
      <c r="F158" s="333" t="s">
        <v>509</v>
      </c>
      <c r="G158" s="284"/>
      <c r="H158" s="332" t="s">
        <v>543</v>
      </c>
      <c r="I158" s="332" t="s">
        <v>505</v>
      </c>
      <c r="J158" s="332">
        <v>50</v>
      </c>
      <c r="K158" s="328"/>
    </row>
    <row r="159" ht="15" customHeight="1">
      <c r="B159" s="307"/>
      <c r="C159" s="332" t="s">
        <v>90</v>
      </c>
      <c r="D159" s="284"/>
      <c r="E159" s="284"/>
      <c r="F159" s="333" t="s">
        <v>503</v>
      </c>
      <c r="G159" s="284"/>
      <c r="H159" s="332" t="s">
        <v>565</v>
      </c>
      <c r="I159" s="332" t="s">
        <v>505</v>
      </c>
      <c r="J159" s="332" t="s">
        <v>566</v>
      </c>
      <c r="K159" s="328"/>
    </row>
    <row r="160" ht="15" customHeight="1">
      <c r="B160" s="307"/>
      <c r="C160" s="332" t="s">
        <v>567</v>
      </c>
      <c r="D160" s="284"/>
      <c r="E160" s="284"/>
      <c r="F160" s="333" t="s">
        <v>503</v>
      </c>
      <c r="G160" s="284"/>
      <c r="H160" s="332" t="s">
        <v>568</v>
      </c>
      <c r="I160" s="332" t="s">
        <v>538</v>
      </c>
      <c r="J160" s="332"/>
      <c r="K160" s="328"/>
    </row>
    <row r="161" ht="15" customHeight="1">
      <c r="B161" s="334"/>
      <c r="C161" s="316"/>
      <c r="D161" s="316"/>
      <c r="E161" s="316"/>
      <c r="F161" s="316"/>
      <c r="G161" s="316"/>
      <c r="H161" s="316"/>
      <c r="I161" s="316"/>
      <c r="J161" s="316"/>
      <c r="K161" s="335"/>
    </row>
    <row r="162" ht="18.75" customHeight="1">
      <c r="B162" s="281"/>
      <c r="C162" s="284"/>
      <c r="D162" s="284"/>
      <c r="E162" s="284"/>
      <c r="F162" s="306"/>
      <c r="G162" s="284"/>
      <c r="H162" s="284"/>
      <c r="I162" s="284"/>
      <c r="J162" s="284"/>
      <c r="K162" s="281"/>
    </row>
    <row r="163" ht="18.75" customHeight="1">
      <c r="B163" s="281"/>
      <c r="C163" s="284"/>
      <c r="D163" s="284"/>
      <c r="E163" s="284"/>
      <c r="F163" s="306"/>
      <c r="G163" s="284"/>
      <c r="H163" s="284"/>
      <c r="I163" s="284"/>
      <c r="J163" s="284"/>
      <c r="K163" s="281"/>
    </row>
    <row r="164" ht="18.75" customHeight="1">
      <c r="B164" s="281"/>
      <c r="C164" s="284"/>
      <c r="D164" s="284"/>
      <c r="E164" s="284"/>
      <c r="F164" s="306"/>
      <c r="G164" s="284"/>
      <c r="H164" s="284"/>
      <c r="I164" s="284"/>
      <c r="J164" s="284"/>
      <c r="K164" s="281"/>
    </row>
    <row r="165" ht="18.75" customHeight="1">
      <c r="B165" s="281"/>
      <c r="C165" s="284"/>
      <c r="D165" s="284"/>
      <c r="E165" s="284"/>
      <c r="F165" s="306"/>
      <c r="G165" s="284"/>
      <c r="H165" s="284"/>
      <c r="I165" s="284"/>
      <c r="J165" s="284"/>
      <c r="K165" s="281"/>
    </row>
    <row r="166" ht="18.75" customHeight="1">
      <c r="B166" s="281"/>
      <c r="C166" s="284"/>
      <c r="D166" s="284"/>
      <c r="E166" s="284"/>
      <c r="F166" s="306"/>
      <c r="G166" s="284"/>
      <c r="H166" s="284"/>
      <c r="I166" s="284"/>
      <c r="J166" s="284"/>
      <c r="K166" s="281"/>
    </row>
    <row r="167" ht="18.75" customHeight="1">
      <c r="B167" s="281"/>
      <c r="C167" s="284"/>
      <c r="D167" s="284"/>
      <c r="E167" s="284"/>
      <c r="F167" s="306"/>
      <c r="G167" s="284"/>
      <c r="H167" s="284"/>
      <c r="I167" s="284"/>
      <c r="J167" s="284"/>
      <c r="K167" s="281"/>
    </row>
    <row r="168" ht="18.75" customHeight="1">
      <c r="B168" s="281"/>
      <c r="C168" s="284"/>
      <c r="D168" s="284"/>
      <c r="E168" s="284"/>
      <c r="F168" s="306"/>
      <c r="G168" s="284"/>
      <c r="H168" s="284"/>
      <c r="I168" s="284"/>
      <c r="J168" s="284"/>
      <c r="K168" s="281"/>
    </row>
    <row r="169" ht="18.75" customHeight="1">
      <c r="B169" s="292"/>
      <c r="C169" s="292"/>
      <c r="D169" s="292"/>
      <c r="E169" s="292"/>
      <c r="F169" s="292"/>
      <c r="G169" s="292"/>
      <c r="H169" s="292"/>
      <c r="I169" s="292"/>
      <c r="J169" s="292"/>
      <c r="K169" s="292"/>
    </row>
    <row r="170" ht="7.5" customHeight="1">
      <c r="B170" s="271"/>
      <c r="C170" s="272"/>
      <c r="D170" s="272"/>
      <c r="E170" s="272"/>
      <c r="F170" s="272"/>
      <c r="G170" s="272"/>
      <c r="H170" s="272"/>
      <c r="I170" s="272"/>
      <c r="J170" s="272"/>
      <c r="K170" s="273"/>
    </row>
    <row r="171" ht="45" customHeight="1">
      <c r="B171" s="274"/>
      <c r="C171" s="275" t="s">
        <v>569</v>
      </c>
      <c r="D171" s="275"/>
      <c r="E171" s="275"/>
      <c r="F171" s="275"/>
      <c r="G171" s="275"/>
      <c r="H171" s="275"/>
      <c r="I171" s="275"/>
      <c r="J171" s="275"/>
      <c r="K171" s="276"/>
    </row>
    <row r="172" ht="17.25" customHeight="1">
      <c r="B172" s="274"/>
      <c r="C172" s="299" t="s">
        <v>497</v>
      </c>
      <c r="D172" s="299"/>
      <c r="E172" s="299"/>
      <c r="F172" s="299" t="s">
        <v>498</v>
      </c>
      <c r="G172" s="336"/>
      <c r="H172" s="337" t="s">
        <v>51</v>
      </c>
      <c r="I172" s="337" t="s">
        <v>54</v>
      </c>
      <c r="J172" s="299" t="s">
        <v>499</v>
      </c>
      <c r="K172" s="276"/>
    </row>
    <row r="173" ht="17.25" customHeight="1">
      <c r="B173" s="277"/>
      <c r="C173" s="301" t="s">
        <v>500</v>
      </c>
      <c r="D173" s="301"/>
      <c r="E173" s="301"/>
      <c r="F173" s="302" t="s">
        <v>501</v>
      </c>
      <c r="G173" s="338"/>
      <c r="H173" s="339"/>
      <c r="I173" s="339"/>
      <c r="J173" s="301" t="s">
        <v>502</v>
      </c>
      <c r="K173" s="279"/>
    </row>
    <row r="174" ht="5.25" customHeight="1">
      <c r="B174" s="307"/>
      <c r="C174" s="304"/>
      <c r="D174" s="304"/>
      <c r="E174" s="304"/>
      <c r="F174" s="304"/>
      <c r="G174" s="305"/>
      <c r="H174" s="304"/>
      <c r="I174" s="304"/>
      <c r="J174" s="304"/>
      <c r="K174" s="328"/>
    </row>
    <row r="175" ht="15" customHeight="1">
      <c r="B175" s="307"/>
      <c r="C175" s="284" t="s">
        <v>506</v>
      </c>
      <c r="D175" s="284"/>
      <c r="E175" s="284"/>
      <c r="F175" s="306" t="s">
        <v>503</v>
      </c>
      <c r="G175" s="284"/>
      <c r="H175" s="284" t="s">
        <v>543</v>
      </c>
      <c r="I175" s="284" t="s">
        <v>505</v>
      </c>
      <c r="J175" s="284">
        <v>120</v>
      </c>
      <c r="K175" s="328"/>
    </row>
    <row r="176" ht="15" customHeight="1">
      <c r="B176" s="307"/>
      <c r="C176" s="284" t="s">
        <v>552</v>
      </c>
      <c r="D176" s="284"/>
      <c r="E176" s="284"/>
      <c r="F176" s="306" t="s">
        <v>503</v>
      </c>
      <c r="G176" s="284"/>
      <c r="H176" s="284" t="s">
        <v>553</v>
      </c>
      <c r="I176" s="284" t="s">
        <v>505</v>
      </c>
      <c r="J176" s="284" t="s">
        <v>554</v>
      </c>
      <c r="K176" s="328"/>
    </row>
    <row r="177" ht="15" customHeight="1">
      <c r="B177" s="307"/>
      <c r="C177" s="284" t="s">
        <v>451</v>
      </c>
      <c r="D177" s="284"/>
      <c r="E177" s="284"/>
      <c r="F177" s="306" t="s">
        <v>503</v>
      </c>
      <c r="G177" s="284"/>
      <c r="H177" s="284" t="s">
        <v>570</v>
      </c>
      <c r="I177" s="284" t="s">
        <v>505</v>
      </c>
      <c r="J177" s="284" t="s">
        <v>554</v>
      </c>
      <c r="K177" s="328"/>
    </row>
    <row r="178" ht="15" customHeight="1">
      <c r="B178" s="307"/>
      <c r="C178" s="284" t="s">
        <v>508</v>
      </c>
      <c r="D178" s="284"/>
      <c r="E178" s="284"/>
      <c r="F178" s="306" t="s">
        <v>509</v>
      </c>
      <c r="G178" s="284"/>
      <c r="H178" s="284" t="s">
        <v>570</v>
      </c>
      <c r="I178" s="284" t="s">
        <v>505</v>
      </c>
      <c r="J178" s="284">
        <v>50</v>
      </c>
      <c r="K178" s="328"/>
    </row>
    <row r="179" ht="15" customHeight="1">
      <c r="B179" s="307"/>
      <c r="C179" s="284" t="s">
        <v>511</v>
      </c>
      <c r="D179" s="284"/>
      <c r="E179" s="284"/>
      <c r="F179" s="306" t="s">
        <v>503</v>
      </c>
      <c r="G179" s="284"/>
      <c r="H179" s="284" t="s">
        <v>570</v>
      </c>
      <c r="I179" s="284" t="s">
        <v>513</v>
      </c>
      <c r="J179" s="284"/>
      <c r="K179" s="328"/>
    </row>
    <row r="180" ht="15" customHeight="1">
      <c r="B180" s="307"/>
      <c r="C180" s="284" t="s">
        <v>522</v>
      </c>
      <c r="D180" s="284"/>
      <c r="E180" s="284"/>
      <c r="F180" s="306" t="s">
        <v>509</v>
      </c>
      <c r="G180" s="284"/>
      <c r="H180" s="284" t="s">
        <v>570</v>
      </c>
      <c r="I180" s="284" t="s">
        <v>505</v>
      </c>
      <c r="J180" s="284">
        <v>50</v>
      </c>
      <c r="K180" s="328"/>
    </row>
    <row r="181" ht="15" customHeight="1">
      <c r="B181" s="307"/>
      <c r="C181" s="284" t="s">
        <v>530</v>
      </c>
      <c r="D181" s="284"/>
      <c r="E181" s="284"/>
      <c r="F181" s="306" t="s">
        <v>509</v>
      </c>
      <c r="G181" s="284"/>
      <c r="H181" s="284" t="s">
        <v>570</v>
      </c>
      <c r="I181" s="284" t="s">
        <v>505</v>
      </c>
      <c r="J181" s="284">
        <v>50</v>
      </c>
      <c r="K181" s="328"/>
    </row>
    <row r="182" ht="15" customHeight="1">
      <c r="B182" s="307"/>
      <c r="C182" s="284" t="s">
        <v>528</v>
      </c>
      <c r="D182" s="284"/>
      <c r="E182" s="284"/>
      <c r="F182" s="306" t="s">
        <v>509</v>
      </c>
      <c r="G182" s="284"/>
      <c r="H182" s="284" t="s">
        <v>570</v>
      </c>
      <c r="I182" s="284" t="s">
        <v>505</v>
      </c>
      <c r="J182" s="284">
        <v>50</v>
      </c>
      <c r="K182" s="328"/>
    </row>
    <row r="183" ht="15" customHeight="1">
      <c r="B183" s="307"/>
      <c r="C183" s="284" t="s">
        <v>94</v>
      </c>
      <c r="D183" s="284"/>
      <c r="E183" s="284"/>
      <c r="F183" s="306" t="s">
        <v>503</v>
      </c>
      <c r="G183" s="284"/>
      <c r="H183" s="284" t="s">
        <v>571</v>
      </c>
      <c r="I183" s="284" t="s">
        <v>572</v>
      </c>
      <c r="J183" s="284"/>
      <c r="K183" s="328"/>
    </row>
    <row r="184" ht="15" customHeight="1">
      <c r="B184" s="307"/>
      <c r="C184" s="284" t="s">
        <v>54</v>
      </c>
      <c r="D184" s="284"/>
      <c r="E184" s="284"/>
      <c r="F184" s="306" t="s">
        <v>503</v>
      </c>
      <c r="G184" s="284"/>
      <c r="H184" s="284" t="s">
        <v>573</v>
      </c>
      <c r="I184" s="284" t="s">
        <v>574</v>
      </c>
      <c r="J184" s="284">
        <v>1</v>
      </c>
      <c r="K184" s="328"/>
    </row>
    <row r="185" ht="15" customHeight="1">
      <c r="B185" s="307"/>
      <c r="C185" s="284" t="s">
        <v>50</v>
      </c>
      <c r="D185" s="284"/>
      <c r="E185" s="284"/>
      <c r="F185" s="306" t="s">
        <v>503</v>
      </c>
      <c r="G185" s="284"/>
      <c r="H185" s="284" t="s">
        <v>575</v>
      </c>
      <c r="I185" s="284" t="s">
        <v>505</v>
      </c>
      <c r="J185" s="284">
        <v>20</v>
      </c>
      <c r="K185" s="328"/>
    </row>
    <row r="186" ht="15" customHeight="1">
      <c r="B186" s="307"/>
      <c r="C186" s="284" t="s">
        <v>51</v>
      </c>
      <c r="D186" s="284"/>
      <c r="E186" s="284"/>
      <c r="F186" s="306" t="s">
        <v>503</v>
      </c>
      <c r="G186" s="284"/>
      <c r="H186" s="284" t="s">
        <v>576</v>
      </c>
      <c r="I186" s="284" t="s">
        <v>505</v>
      </c>
      <c r="J186" s="284">
        <v>255</v>
      </c>
      <c r="K186" s="328"/>
    </row>
    <row r="187" ht="15" customHeight="1">
      <c r="B187" s="307"/>
      <c r="C187" s="284" t="s">
        <v>95</v>
      </c>
      <c r="D187" s="284"/>
      <c r="E187" s="284"/>
      <c r="F187" s="306" t="s">
        <v>503</v>
      </c>
      <c r="G187" s="284"/>
      <c r="H187" s="284" t="s">
        <v>467</v>
      </c>
      <c r="I187" s="284" t="s">
        <v>505</v>
      </c>
      <c r="J187" s="284">
        <v>10</v>
      </c>
      <c r="K187" s="328"/>
    </row>
    <row r="188" ht="15" customHeight="1">
      <c r="B188" s="307"/>
      <c r="C188" s="284" t="s">
        <v>96</v>
      </c>
      <c r="D188" s="284"/>
      <c r="E188" s="284"/>
      <c r="F188" s="306" t="s">
        <v>503</v>
      </c>
      <c r="G188" s="284"/>
      <c r="H188" s="284" t="s">
        <v>577</v>
      </c>
      <c r="I188" s="284" t="s">
        <v>538</v>
      </c>
      <c r="J188" s="284"/>
      <c r="K188" s="328"/>
    </row>
    <row r="189" ht="15" customHeight="1">
      <c r="B189" s="307"/>
      <c r="C189" s="284" t="s">
        <v>578</v>
      </c>
      <c r="D189" s="284"/>
      <c r="E189" s="284"/>
      <c r="F189" s="306" t="s">
        <v>503</v>
      </c>
      <c r="G189" s="284"/>
      <c r="H189" s="284" t="s">
        <v>579</v>
      </c>
      <c r="I189" s="284" t="s">
        <v>538</v>
      </c>
      <c r="J189" s="284"/>
      <c r="K189" s="328"/>
    </row>
    <row r="190" ht="15" customHeight="1">
      <c r="B190" s="307"/>
      <c r="C190" s="284" t="s">
        <v>567</v>
      </c>
      <c r="D190" s="284"/>
      <c r="E190" s="284"/>
      <c r="F190" s="306" t="s">
        <v>503</v>
      </c>
      <c r="G190" s="284"/>
      <c r="H190" s="284" t="s">
        <v>580</v>
      </c>
      <c r="I190" s="284" t="s">
        <v>538</v>
      </c>
      <c r="J190" s="284"/>
      <c r="K190" s="328"/>
    </row>
    <row r="191" ht="15" customHeight="1">
      <c r="B191" s="307"/>
      <c r="C191" s="284" t="s">
        <v>98</v>
      </c>
      <c r="D191" s="284"/>
      <c r="E191" s="284"/>
      <c r="F191" s="306" t="s">
        <v>509</v>
      </c>
      <c r="G191" s="284"/>
      <c r="H191" s="284" t="s">
        <v>581</v>
      </c>
      <c r="I191" s="284" t="s">
        <v>505</v>
      </c>
      <c r="J191" s="284">
        <v>50</v>
      </c>
      <c r="K191" s="328"/>
    </row>
    <row r="192" ht="15" customHeight="1">
      <c r="B192" s="307"/>
      <c r="C192" s="284" t="s">
        <v>582</v>
      </c>
      <c r="D192" s="284"/>
      <c r="E192" s="284"/>
      <c r="F192" s="306" t="s">
        <v>509</v>
      </c>
      <c r="G192" s="284"/>
      <c r="H192" s="284" t="s">
        <v>583</v>
      </c>
      <c r="I192" s="284" t="s">
        <v>584</v>
      </c>
      <c r="J192" s="284"/>
      <c r="K192" s="328"/>
    </row>
    <row r="193" ht="15" customHeight="1">
      <c r="B193" s="307"/>
      <c r="C193" s="284" t="s">
        <v>585</v>
      </c>
      <c r="D193" s="284"/>
      <c r="E193" s="284"/>
      <c r="F193" s="306" t="s">
        <v>509</v>
      </c>
      <c r="G193" s="284"/>
      <c r="H193" s="284" t="s">
        <v>586</v>
      </c>
      <c r="I193" s="284" t="s">
        <v>584</v>
      </c>
      <c r="J193" s="284"/>
      <c r="K193" s="328"/>
    </row>
    <row r="194" ht="15" customHeight="1">
      <c r="B194" s="307"/>
      <c r="C194" s="284" t="s">
        <v>587</v>
      </c>
      <c r="D194" s="284"/>
      <c r="E194" s="284"/>
      <c r="F194" s="306" t="s">
        <v>509</v>
      </c>
      <c r="G194" s="284"/>
      <c r="H194" s="284" t="s">
        <v>588</v>
      </c>
      <c r="I194" s="284" t="s">
        <v>584</v>
      </c>
      <c r="J194" s="284"/>
      <c r="K194" s="328"/>
    </row>
    <row r="195" ht="15" customHeight="1">
      <c r="B195" s="307"/>
      <c r="C195" s="340" t="s">
        <v>589</v>
      </c>
      <c r="D195" s="284"/>
      <c r="E195" s="284"/>
      <c r="F195" s="306" t="s">
        <v>509</v>
      </c>
      <c r="G195" s="284"/>
      <c r="H195" s="284" t="s">
        <v>590</v>
      </c>
      <c r="I195" s="284" t="s">
        <v>591</v>
      </c>
      <c r="J195" s="341" t="s">
        <v>592</v>
      </c>
      <c r="K195" s="328"/>
    </row>
    <row r="196" ht="15" customHeight="1">
      <c r="B196" s="307"/>
      <c r="C196" s="291" t="s">
        <v>39</v>
      </c>
      <c r="D196" s="284"/>
      <c r="E196" s="284"/>
      <c r="F196" s="306" t="s">
        <v>503</v>
      </c>
      <c r="G196" s="284"/>
      <c r="H196" s="281" t="s">
        <v>593</v>
      </c>
      <c r="I196" s="284" t="s">
        <v>594</v>
      </c>
      <c r="J196" s="284"/>
      <c r="K196" s="328"/>
    </row>
    <row r="197" ht="15" customHeight="1">
      <c r="B197" s="307"/>
      <c r="C197" s="291" t="s">
        <v>595</v>
      </c>
      <c r="D197" s="284"/>
      <c r="E197" s="284"/>
      <c r="F197" s="306" t="s">
        <v>503</v>
      </c>
      <c r="G197" s="284"/>
      <c r="H197" s="284" t="s">
        <v>596</v>
      </c>
      <c r="I197" s="284" t="s">
        <v>538</v>
      </c>
      <c r="J197" s="284"/>
      <c r="K197" s="328"/>
    </row>
    <row r="198" ht="15" customHeight="1">
      <c r="B198" s="307"/>
      <c r="C198" s="291" t="s">
        <v>597</v>
      </c>
      <c r="D198" s="284"/>
      <c r="E198" s="284"/>
      <c r="F198" s="306" t="s">
        <v>503</v>
      </c>
      <c r="G198" s="284"/>
      <c r="H198" s="284" t="s">
        <v>598</v>
      </c>
      <c r="I198" s="284" t="s">
        <v>538</v>
      </c>
      <c r="J198" s="284"/>
      <c r="K198" s="328"/>
    </row>
    <row r="199" ht="15" customHeight="1">
      <c r="B199" s="307"/>
      <c r="C199" s="291" t="s">
        <v>599</v>
      </c>
      <c r="D199" s="284"/>
      <c r="E199" s="284"/>
      <c r="F199" s="306" t="s">
        <v>509</v>
      </c>
      <c r="G199" s="284"/>
      <c r="H199" s="284" t="s">
        <v>600</v>
      </c>
      <c r="I199" s="284" t="s">
        <v>538</v>
      </c>
      <c r="J199" s="284"/>
      <c r="K199" s="328"/>
    </row>
    <row r="200" ht="15" customHeight="1">
      <c r="B200" s="334"/>
      <c r="C200" s="342"/>
      <c r="D200" s="316"/>
      <c r="E200" s="316"/>
      <c r="F200" s="316"/>
      <c r="G200" s="316"/>
      <c r="H200" s="316"/>
      <c r="I200" s="316"/>
      <c r="J200" s="316"/>
      <c r="K200" s="335"/>
    </row>
    <row r="201" ht="18.75" customHeight="1">
      <c r="B201" s="281"/>
      <c r="C201" s="284"/>
      <c r="D201" s="284"/>
      <c r="E201" s="284"/>
      <c r="F201" s="306"/>
      <c r="G201" s="284"/>
      <c r="H201" s="284"/>
      <c r="I201" s="284"/>
      <c r="J201" s="284"/>
      <c r="K201" s="281"/>
    </row>
    <row r="202" ht="18.75" customHeight="1">
      <c r="B202" s="292"/>
      <c r="C202" s="292"/>
      <c r="D202" s="292"/>
      <c r="E202" s="292"/>
      <c r="F202" s="292"/>
      <c r="G202" s="292"/>
      <c r="H202" s="292"/>
      <c r="I202" s="292"/>
      <c r="J202" s="292"/>
      <c r="K202" s="292"/>
    </row>
    <row r="203" ht="13.5">
      <c r="B203" s="271"/>
      <c r="C203" s="272"/>
      <c r="D203" s="272"/>
      <c r="E203" s="272"/>
      <c r="F203" s="272"/>
      <c r="G203" s="272"/>
      <c r="H203" s="272"/>
      <c r="I203" s="272"/>
      <c r="J203" s="272"/>
      <c r="K203" s="273"/>
    </row>
    <row r="204" ht="21" customHeight="1">
      <c r="B204" s="274"/>
      <c r="C204" s="275" t="s">
        <v>601</v>
      </c>
      <c r="D204" s="275"/>
      <c r="E204" s="275"/>
      <c r="F204" s="275"/>
      <c r="G204" s="275"/>
      <c r="H204" s="275"/>
      <c r="I204" s="275"/>
      <c r="J204" s="275"/>
      <c r="K204" s="276"/>
    </row>
    <row r="205" ht="25.5" customHeight="1">
      <c r="B205" s="274"/>
      <c r="C205" s="343" t="s">
        <v>602</v>
      </c>
      <c r="D205" s="343"/>
      <c r="E205" s="343"/>
      <c r="F205" s="343" t="s">
        <v>603</v>
      </c>
      <c r="G205" s="344"/>
      <c r="H205" s="343" t="s">
        <v>604</v>
      </c>
      <c r="I205" s="343"/>
      <c r="J205" s="343"/>
      <c r="K205" s="276"/>
    </row>
    <row r="206" ht="5.25" customHeight="1">
      <c r="B206" s="307"/>
      <c r="C206" s="304"/>
      <c r="D206" s="304"/>
      <c r="E206" s="304"/>
      <c r="F206" s="304"/>
      <c r="G206" s="284"/>
      <c r="H206" s="304"/>
      <c r="I206" s="304"/>
      <c r="J206" s="304"/>
      <c r="K206" s="328"/>
    </row>
    <row r="207" ht="15" customHeight="1">
      <c r="B207" s="307"/>
      <c r="C207" s="284" t="s">
        <v>594</v>
      </c>
      <c r="D207" s="284"/>
      <c r="E207" s="284"/>
      <c r="F207" s="306" t="s">
        <v>40</v>
      </c>
      <c r="G207" s="284"/>
      <c r="H207" s="284" t="s">
        <v>605</v>
      </c>
      <c r="I207" s="284"/>
      <c r="J207" s="284"/>
      <c r="K207" s="328"/>
    </row>
    <row r="208" ht="15" customHeight="1">
      <c r="B208" s="307"/>
      <c r="C208" s="313"/>
      <c r="D208" s="284"/>
      <c r="E208" s="284"/>
      <c r="F208" s="306" t="s">
        <v>41</v>
      </c>
      <c r="G208" s="284"/>
      <c r="H208" s="284" t="s">
        <v>606</v>
      </c>
      <c r="I208" s="284"/>
      <c r="J208" s="284"/>
      <c r="K208" s="328"/>
    </row>
    <row r="209" ht="15" customHeight="1">
      <c r="B209" s="307"/>
      <c r="C209" s="313"/>
      <c r="D209" s="284"/>
      <c r="E209" s="284"/>
      <c r="F209" s="306" t="s">
        <v>44</v>
      </c>
      <c r="G209" s="284"/>
      <c r="H209" s="284" t="s">
        <v>607</v>
      </c>
      <c r="I209" s="284"/>
      <c r="J209" s="284"/>
      <c r="K209" s="328"/>
    </row>
    <row r="210" ht="15" customHeight="1">
      <c r="B210" s="307"/>
      <c r="C210" s="284"/>
      <c r="D210" s="284"/>
      <c r="E210" s="284"/>
      <c r="F210" s="306" t="s">
        <v>42</v>
      </c>
      <c r="G210" s="284"/>
      <c r="H210" s="284" t="s">
        <v>608</v>
      </c>
      <c r="I210" s="284"/>
      <c r="J210" s="284"/>
      <c r="K210" s="328"/>
    </row>
    <row r="211" ht="15" customHeight="1">
      <c r="B211" s="307"/>
      <c r="C211" s="284"/>
      <c r="D211" s="284"/>
      <c r="E211" s="284"/>
      <c r="F211" s="306" t="s">
        <v>43</v>
      </c>
      <c r="G211" s="284"/>
      <c r="H211" s="284" t="s">
        <v>609</v>
      </c>
      <c r="I211" s="284"/>
      <c r="J211" s="284"/>
      <c r="K211" s="328"/>
    </row>
    <row r="212" ht="15" customHeight="1">
      <c r="B212" s="307"/>
      <c r="C212" s="284"/>
      <c r="D212" s="284"/>
      <c r="E212" s="284"/>
      <c r="F212" s="306"/>
      <c r="G212" s="284"/>
      <c r="H212" s="284"/>
      <c r="I212" s="284"/>
      <c r="J212" s="284"/>
      <c r="K212" s="328"/>
    </row>
    <row r="213" ht="15" customHeight="1">
      <c r="B213" s="307"/>
      <c r="C213" s="284" t="s">
        <v>550</v>
      </c>
      <c r="D213" s="284"/>
      <c r="E213" s="284"/>
      <c r="F213" s="306" t="s">
        <v>76</v>
      </c>
      <c r="G213" s="284"/>
      <c r="H213" s="284" t="s">
        <v>610</v>
      </c>
      <c r="I213" s="284"/>
      <c r="J213" s="284"/>
      <c r="K213" s="328"/>
    </row>
    <row r="214" ht="15" customHeight="1">
      <c r="B214" s="307"/>
      <c r="C214" s="313"/>
      <c r="D214" s="284"/>
      <c r="E214" s="284"/>
      <c r="F214" s="306" t="s">
        <v>447</v>
      </c>
      <c r="G214" s="284"/>
      <c r="H214" s="284" t="s">
        <v>448</v>
      </c>
      <c r="I214" s="284"/>
      <c r="J214" s="284"/>
      <c r="K214" s="328"/>
    </row>
    <row r="215" ht="15" customHeight="1">
      <c r="B215" s="307"/>
      <c r="C215" s="284"/>
      <c r="D215" s="284"/>
      <c r="E215" s="284"/>
      <c r="F215" s="306" t="s">
        <v>445</v>
      </c>
      <c r="G215" s="284"/>
      <c r="H215" s="284" t="s">
        <v>611</v>
      </c>
      <c r="I215" s="284"/>
      <c r="J215" s="284"/>
      <c r="K215" s="328"/>
    </row>
    <row r="216" ht="15" customHeight="1">
      <c r="B216" s="345"/>
      <c r="C216" s="313"/>
      <c r="D216" s="313"/>
      <c r="E216" s="313"/>
      <c r="F216" s="306" t="s">
        <v>83</v>
      </c>
      <c r="G216" s="291"/>
      <c r="H216" s="332" t="s">
        <v>84</v>
      </c>
      <c r="I216" s="332"/>
      <c r="J216" s="332"/>
      <c r="K216" s="346"/>
    </row>
    <row r="217" ht="15" customHeight="1">
      <c r="B217" s="345"/>
      <c r="C217" s="313"/>
      <c r="D217" s="313"/>
      <c r="E217" s="313"/>
      <c r="F217" s="306" t="s">
        <v>449</v>
      </c>
      <c r="G217" s="291"/>
      <c r="H217" s="332" t="s">
        <v>612</v>
      </c>
      <c r="I217" s="332"/>
      <c r="J217" s="332"/>
      <c r="K217" s="346"/>
    </row>
    <row r="218" ht="15" customHeight="1">
      <c r="B218" s="345"/>
      <c r="C218" s="313"/>
      <c r="D218" s="313"/>
      <c r="E218" s="313"/>
      <c r="F218" s="347"/>
      <c r="G218" s="291"/>
      <c r="H218" s="348"/>
      <c r="I218" s="348"/>
      <c r="J218" s="348"/>
      <c r="K218" s="346"/>
    </row>
    <row r="219" ht="15" customHeight="1">
      <c r="B219" s="345"/>
      <c r="C219" s="284" t="s">
        <v>574</v>
      </c>
      <c r="D219" s="313"/>
      <c r="E219" s="313"/>
      <c r="F219" s="306">
        <v>1</v>
      </c>
      <c r="G219" s="291"/>
      <c r="H219" s="332" t="s">
        <v>613</v>
      </c>
      <c r="I219" s="332"/>
      <c r="J219" s="332"/>
      <c r="K219" s="346"/>
    </row>
    <row r="220" ht="15" customHeight="1">
      <c r="B220" s="345"/>
      <c r="C220" s="313"/>
      <c r="D220" s="313"/>
      <c r="E220" s="313"/>
      <c r="F220" s="306">
        <v>2</v>
      </c>
      <c r="G220" s="291"/>
      <c r="H220" s="332" t="s">
        <v>614</v>
      </c>
      <c r="I220" s="332"/>
      <c r="J220" s="332"/>
      <c r="K220" s="346"/>
    </row>
    <row r="221" ht="15" customHeight="1">
      <c r="B221" s="345"/>
      <c r="C221" s="313"/>
      <c r="D221" s="313"/>
      <c r="E221" s="313"/>
      <c r="F221" s="306">
        <v>3</v>
      </c>
      <c r="G221" s="291"/>
      <c r="H221" s="332" t="s">
        <v>615</v>
      </c>
      <c r="I221" s="332"/>
      <c r="J221" s="332"/>
      <c r="K221" s="346"/>
    </row>
    <row r="222" ht="15" customHeight="1">
      <c r="B222" s="345"/>
      <c r="C222" s="313"/>
      <c r="D222" s="313"/>
      <c r="E222" s="313"/>
      <c r="F222" s="306">
        <v>4</v>
      </c>
      <c r="G222" s="291"/>
      <c r="H222" s="332" t="s">
        <v>616</v>
      </c>
      <c r="I222" s="332"/>
      <c r="J222" s="332"/>
      <c r="K222" s="346"/>
    </row>
    <row r="223" ht="12.75" customHeight="1">
      <c r="B223" s="349"/>
      <c r="C223" s="350"/>
      <c r="D223" s="350"/>
      <c r="E223" s="350"/>
      <c r="F223" s="350"/>
      <c r="G223" s="350"/>
      <c r="H223" s="350"/>
      <c r="I223" s="350"/>
      <c r="J223" s="350"/>
      <c r="K223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2019-04-30T04:35:49Z</dcterms:created>
  <dcterms:modified xsi:type="dcterms:W3CDTF">2019-04-30T04:35:55Z</dcterms:modified>
</cp:coreProperties>
</file>